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oard Meeting\FY17\Q2 FY17\Files for sharing\"/>
    </mc:Choice>
  </mc:AlternateContent>
  <bookViews>
    <workbookView xWindow="0" yWindow="0" windowWidth="20490" windowHeight="7755" tabRatio="721" firstSheet="3" activeTab="6"/>
  </bookViews>
  <sheets>
    <sheet name="TOC" sheetId="1" r:id="rId1"/>
    <sheet name="Inc. st and BS (INR)" sheetId="2" r:id="rId2"/>
    <sheet name="Recos" sheetId="8" state="hidden" r:id="rId3"/>
    <sheet name="Inc. st and BS (USD)" sheetId="3" r:id="rId4"/>
    <sheet name="Inc. st-Clause 41(INR &amp; USD" sheetId="9" r:id="rId5"/>
    <sheet name="Cashflow (INR &amp; USD)" sheetId="5" r:id="rId6"/>
    <sheet name="Other metrics" sheetId="6" r:id="rId7"/>
    <sheet name="Sheet1" sheetId="7" state="hidden" r:id="rId8"/>
  </sheets>
  <definedNames>
    <definedName name="_xlnm.Print_Area" localSheetId="5">'Cashflow (INR &amp; USD)'!$A$1:$C$142</definedName>
    <definedName name="_xlnm.Print_Area" localSheetId="1">'Inc. st and BS (INR)'!$A$1:$H$101</definedName>
    <definedName name="_xlnm.Print_Area" localSheetId="3">'Inc. st and BS (USD)'!$A$2:$H$101</definedName>
    <definedName name="_xlnm.Print_Area" localSheetId="4">'Inc. st-Clause 41(INR &amp; USD'!$A$1:$H$67</definedName>
    <definedName name="_xlnm.Print_Area" localSheetId="6">'Other metrics'!$A$4:$H$176</definedName>
    <definedName name="_xlnm.Print_Area" localSheetId="0">TOC!$A$1:$D$28</definedName>
    <definedName name="_xlnm.Print_Titles" localSheetId="6">'Other metrics'!$4:$4</definedName>
    <definedName name="Z_1BDB17FF_23D7_4E7C_95B3_2FBA200A21A3_.wvu.Cols" localSheetId="6" hidden="1">'Other metrics'!#REF!,'Other metrics'!#REF!</definedName>
    <definedName name="Z_1BDB17FF_23D7_4E7C_95B3_2FBA200A21A3_.wvu.PrintArea" localSheetId="0" hidden="1">TOC!$A$1:$D$28</definedName>
    <definedName name="Z_1BDB17FF_23D7_4E7C_95B3_2FBA200A21A3_.wvu.Rows" localSheetId="6" hidden="1">'Other metrics'!$149:$149</definedName>
    <definedName name="Z_30A113CD_1134_42CD_9BA8_3E1272F7CE65_.wvu.PrintArea" localSheetId="0" hidden="1">TOC!$A$1:$D$28</definedName>
    <definedName name="Z_77EB6D7C_65D5_4FE8_80EB_D5C6CB568CF8_.wvu.PrintArea" localSheetId="0" hidden="1">TOC!$A$1:$D$28</definedName>
    <definedName name="Z_77EB6D7C_65D5_4FE8_80EB_D5C6CB568CF8_.wvu.Rows" localSheetId="6" hidden="1">'Other metrics'!$149:$149</definedName>
    <definedName name="Z_A2D1E21C_9556_435B_8203_35CEEEFA09B8_.wvu.PrintArea" localSheetId="0" hidden="1">TOC!$A$1:$D$28</definedName>
    <definedName name="Z_AA03D33C_F4CC_45DE_A4C4_EB2FF93B3627_.wvu.PrintArea" localSheetId="0" hidden="1">TOC!$A$1:$D$28</definedName>
    <definedName name="Z_CE1DE926_D71B_4E51_931A_1E529B6BA3AC_.wvu.PrintArea" localSheetId="0" hidden="1">TOC!$A$1:$D$28</definedName>
  </definedNames>
  <calcPr calcId="152511"/>
  <customWorkbookViews>
    <customWorkbookView name="Jayant Biswas - Personal View" guid="{AA03D33C-F4CC-45DE-A4C4-EB2FF93B3627}" mergeInterval="0" personalView="1" maximized="1" xWindow="-8" yWindow="-8" windowWidth="1382" windowHeight="744" tabRatio="746" activeSheetId="6"/>
    <customWorkbookView name="Jaydeep Soni - Personal View" guid="{CE1DE926-D71B-4E51-931A-1E529B6BA3AC}" mergeInterval="0" personalView="1" maximized="1" xWindow="-8" yWindow="-8" windowWidth="1382" windowHeight="744" tabRatio="746" activeSheetId="6"/>
    <customWorkbookView name="Sanjay Rawa - Personal View" guid="{77EB6D7C-65D5-4FE8-80EB-D5C6CB568CF8}" mergeInterval="0" personalView="1" maximized="1" xWindow="-8" yWindow="-8" windowWidth="1382" windowHeight="744" tabRatio="746" activeSheetId="2"/>
    <customWorkbookView name="Ravikumar Mohare - Personal View" guid="{30A113CD-1134-42CD-9BA8-3E1272F7CE65}" mergeInterval="0" personalView="1" maximized="1" xWindow="-8" yWindow="-8" windowWidth="1382" windowHeight="722" tabRatio="746" activeSheetId="6"/>
    <customWorkbookView name="aditya.joshi - Personal View" guid="{1BDB17FF-23D7-4E7C-95B3-2FBA200A21A3}" mergeInterval="0" personalView="1" maximized="1" xWindow="-8" yWindow="-8" windowWidth="1382" windowHeight="744" tabRatio="746" activeSheetId="6"/>
    <customWorkbookView name="Aamod Pratham - Personal View" guid="{A2D1E21C-9556-435B-8203-35CEEEFA09B8}" mergeInterval="0" personalView="1" maximized="1" xWindow="-8" yWindow="-8" windowWidth="1382" windowHeight="784" tabRatio="783" activeSheetId="2"/>
  </customWorkbookViews>
</workbook>
</file>

<file path=xl/calcChain.xml><?xml version="1.0" encoding="utf-8"?>
<calcChain xmlns="http://schemas.openxmlformats.org/spreadsheetml/2006/main">
  <c r="B9" i="1" l="1"/>
  <c r="C18" i="8" l="1"/>
  <c r="F33" i="8"/>
  <c r="I32" i="8"/>
  <c r="I29" i="8"/>
  <c r="I28" i="8"/>
  <c r="I27" i="8"/>
  <c r="I26" i="8"/>
  <c r="I25" i="8"/>
  <c r="I24" i="8"/>
  <c r="I23" i="8"/>
  <c r="I22" i="8"/>
  <c r="I33" i="8"/>
  <c r="J33" i="8"/>
  <c r="C20" i="8"/>
  <c r="C13" i="8"/>
  <c r="C7" i="8"/>
  <c r="B7" i="1"/>
  <c r="B8" i="1"/>
  <c r="C6" i="8" l="1"/>
  <c r="C8" i="8" s="1"/>
  <c r="C12" i="8"/>
  <c r="C14" i="8" s="1"/>
  <c r="C23" i="8" l="1"/>
  <c r="C4" i="8" l="1"/>
  <c r="C10" i="8" s="1"/>
  <c r="C16" i="8" s="1"/>
  <c r="C21" i="8" s="1"/>
</calcChain>
</file>

<file path=xl/sharedStrings.xml><?xml version="1.0" encoding="utf-8"?>
<sst xmlns="http://schemas.openxmlformats.org/spreadsheetml/2006/main" count="549" uniqueCount="287">
  <si>
    <t>Other Metrics</t>
  </si>
  <si>
    <t>Table Of Contents</t>
  </si>
  <si>
    <t>FY 15</t>
  </si>
  <si>
    <t>Q1 FY 16</t>
  </si>
  <si>
    <t>Q2 FY 16</t>
  </si>
  <si>
    <t>Other Operating Income</t>
  </si>
  <si>
    <t>Other Expenses</t>
  </si>
  <si>
    <t>Depreciation</t>
  </si>
  <si>
    <t>Finance Costs</t>
  </si>
  <si>
    <t>Exceptional Expense</t>
  </si>
  <si>
    <t>Public Shareholding</t>
  </si>
  <si>
    <t>Promoter Shareholding</t>
  </si>
  <si>
    <t>Share Capital</t>
  </si>
  <si>
    <t>Reserves &amp; Surplus</t>
  </si>
  <si>
    <t>Minority Interest</t>
  </si>
  <si>
    <t>Fixed Assets</t>
  </si>
  <si>
    <t>Goodwill on consolidation</t>
  </si>
  <si>
    <t>Deferred tax assets (net)</t>
  </si>
  <si>
    <t>Inventories</t>
  </si>
  <si>
    <t>Trade receivables</t>
  </si>
  <si>
    <t>Cash and cash equivalents</t>
  </si>
  <si>
    <t>Other current assets</t>
  </si>
  <si>
    <t>Income Statement (INR Mn)</t>
  </si>
  <si>
    <t>Net Sales/Income from Operations</t>
  </si>
  <si>
    <t>Total income from operations</t>
  </si>
  <si>
    <t>Purchase of traded goods</t>
  </si>
  <si>
    <t>Changes in inventories of finished goods and stock in trade</t>
  </si>
  <si>
    <t>Employee benefits expense</t>
  </si>
  <si>
    <t>Total Expenses (excl. Depreciation)</t>
  </si>
  <si>
    <t>Other Income (Net)</t>
  </si>
  <si>
    <t>Tax expense</t>
  </si>
  <si>
    <t>Extraordinary items</t>
  </si>
  <si>
    <t>Profit from operations before other income, finance costs and exceptional items (3-4)</t>
  </si>
  <si>
    <t>Profit from operations before finance costs and exceptional items  (5-6)</t>
  </si>
  <si>
    <t>Profit from operations after finance costs but before exceptional items  (7-8)</t>
  </si>
  <si>
    <t>Profit from ordinary activities before tax (9-10)</t>
  </si>
  <si>
    <t>Profit from ordinary activities after tax (11-12)</t>
  </si>
  <si>
    <t>Net profit for the period (13-14)</t>
  </si>
  <si>
    <t>Net profit after tax and minority interest (15-16)</t>
  </si>
  <si>
    <t>Rupee Dollar Rate</t>
  </si>
  <si>
    <t>Period Closing Rate</t>
  </si>
  <si>
    <t>Period Average Rate</t>
  </si>
  <si>
    <t>Profit before finance costs, tax and depriciation&amp;amortization (1-2)</t>
  </si>
  <si>
    <t>Net profit after tax and minority interest (17/1.a %)</t>
  </si>
  <si>
    <t>Gross profit</t>
  </si>
  <si>
    <t>Interest</t>
  </si>
  <si>
    <t>Depreciation and amortisation</t>
  </si>
  <si>
    <t>Exchange Gain/(Loss)</t>
  </si>
  <si>
    <t>Provision for taxation</t>
  </si>
  <si>
    <t>Application Management Services</t>
  </si>
  <si>
    <t xml:space="preserve">Infrastructure Management Services </t>
  </si>
  <si>
    <t>Fixed Price</t>
  </si>
  <si>
    <t>Time &amp; Materials</t>
  </si>
  <si>
    <t>Revenue By Industry</t>
  </si>
  <si>
    <t>Number of million dollar Clients (LTM Revenue)</t>
  </si>
  <si>
    <t>1 Million dollar +</t>
  </si>
  <si>
    <t>5 Million dollar +</t>
  </si>
  <si>
    <t>10 Million dollar +</t>
  </si>
  <si>
    <t>20 Million dollar +</t>
  </si>
  <si>
    <t>Revenue- top 5 clients</t>
  </si>
  <si>
    <t>Revenue- top 10 clients</t>
  </si>
  <si>
    <t>Onsite</t>
  </si>
  <si>
    <t>Offshore</t>
  </si>
  <si>
    <t>Total</t>
  </si>
  <si>
    <t>Technical - Onsite</t>
  </si>
  <si>
    <t>Technical - Offshore</t>
  </si>
  <si>
    <t>Technical - BPO / Others</t>
  </si>
  <si>
    <t>Marketing</t>
  </si>
  <si>
    <t>Operating revenue</t>
  </si>
  <si>
    <t>Cost of revenue</t>
  </si>
  <si>
    <t>Operating expenses</t>
  </si>
  <si>
    <t>Other operating income</t>
  </si>
  <si>
    <t>Other income</t>
  </si>
  <si>
    <t>Profit before tax</t>
  </si>
  <si>
    <t>Minority interest</t>
  </si>
  <si>
    <t xml:space="preserve">Profit after tax </t>
  </si>
  <si>
    <t>% of revenue</t>
  </si>
  <si>
    <t>Profit after tax (before minority interest)</t>
  </si>
  <si>
    <t>Sequential Growth</t>
  </si>
  <si>
    <t>Year-Over-Year Growth</t>
  </si>
  <si>
    <t>Gross profit % of revenue</t>
  </si>
  <si>
    <t>Profit after tax % of revenue</t>
  </si>
  <si>
    <t>Cash Flow from Operating Activities :</t>
  </si>
  <si>
    <t>Profit before Taxation</t>
  </si>
  <si>
    <t>Adjustments for</t>
  </si>
  <si>
    <t>Depreciation and Amortisation</t>
  </si>
  <si>
    <t>Effect of exchange differences on translation of foreign currency cash and cash equivalents</t>
  </si>
  <si>
    <t>Dividend Income</t>
  </si>
  <si>
    <t>Finance Cost</t>
  </si>
  <si>
    <t>(Profit) / Loss on Sale of Investments (net)</t>
  </si>
  <si>
    <t>Interest Income</t>
  </si>
  <si>
    <t>(Profit) / Loss on Sale of tangible assets (net)</t>
  </si>
  <si>
    <t>Employee Stock Compensation Expense</t>
  </si>
  <si>
    <t>Provision for Doubtful Debts</t>
  </si>
  <si>
    <t>Provision no longer required written back</t>
  </si>
  <si>
    <t>Provision for Diminution in the value of Investments</t>
  </si>
  <si>
    <t>Operating Profit before Working Capital Changes</t>
  </si>
  <si>
    <t>(Increase)/ decrease in long term loans and advances</t>
  </si>
  <si>
    <t>Increase/ (decrease) in short-term Provisions</t>
  </si>
  <si>
    <t>(Increase)/ decrease in trade receivables</t>
  </si>
  <si>
    <t>(Increase)/ decrease in short-term Loans and Advances</t>
  </si>
  <si>
    <t>(Increase)/ decrease in other Current Assets</t>
  </si>
  <si>
    <t>(Increase)/ decrease in inventories</t>
  </si>
  <si>
    <t>Increase/ (decrease) in other Long term liabilities</t>
  </si>
  <si>
    <t>Increase/ (decrease) in long term provisions</t>
  </si>
  <si>
    <t>Increase/ (decrease) in trade payables-Current</t>
  </si>
  <si>
    <t>Increase/ (decrease) in other current liabilities</t>
  </si>
  <si>
    <t>Cash generated from Operations</t>
  </si>
  <si>
    <t>Cash Flow from Investing Activities</t>
  </si>
  <si>
    <t>Purchase of tangible/intangible assets including Capital Work in Progress</t>
  </si>
  <si>
    <t>Sale of tangible assets</t>
  </si>
  <si>
    <t>Purchase of Business (net of cash acquired)</t>
  </si>
  <si>
    <t>Purchase of Non Current Investments</t>
  </si>
  <si>
    <t>Sale of Non Current Investments</t>
  </si>
  <si>
    <t>Purchase of current investments</t>
  </si>
  <si>
    <t>Sale of current investments</t>
  </si>
  <si>
    <t>Cash Flow from Financing Activities</t>
  </si>
  <si>
    <t>Proceeds from share allotment under Employee Stock Option Schemes</t>
  </si>
  <si>
    <t>Proceeds / (Repayment) of Short-term borrowings</t>
  </si>
  <si>
    <t>Proceeds / (Repayment) of long-term borrowings</t>
  </si>
  <si>
    <t>Proceeds from issue of Share Capital to Minority</t>
  </si>
  <si>
    <t>Interest and Structuring Fee paid</t>
  </si>
  <si>
    <t>Dividend on Equity Shares and Tax Thereon</t>
  </si>
  <si>
    <t>Opening Balance of Cash &amp; Cash Equivalents</t>
  </si>
  <si>
    <t>Closing Balance of Cash &amp; Cash Equivalents</t>
  </si>
  <si>
    <t>Taxes (Paid) / Received net of refunds</t>
  </si>
  <si>
    <t>Increase/ (decrease) in trade payables Non-Current</t>
  </si>
  <si>
    <t>Sub total of adjustments</t>
  </si>
  <si>
    <t xml:space="preserve">Sub total of changes in working capital </t>
  </si>
  <si>
    <t>Changes in working capital :</t>
  </si>
  <si>
    <t>*The above Consolidated Cash Flow Statement has been prepared under the "Indirect Method" set out in Accounting Standard 3 on Cash Flow Statements.</t>
  </si>
  <si>
    <t>Client Data</t>
  </si>
  <si>
    <t>Revenue By Project Type</t>
  </si>
  <si>
    <t>Revenue By Service Offering</t>
  </si>
  <si>
    <t>Revenue By Geographical Segment</t>
  </si>
  <si>
    <t>Africa</t>
  </si>
  <si>
    <t>Maintenance</t>
  </si>
  <si>
    <t>Services</t>
  </si>
  <si>
    <t>% of women employees</t>
  </si>
  <si>
    <t>Rupee ZAR Rate</t>
  </si>
  <si>
    <t>Rupee Euro Rate</t>
  </si>
  <si>
    <t>Rupee GBP Rate</t>
  </si>
  <si>
    <t>Dollar</t>
  </si>
  <si>
    <t>Euro</t>
  </si>
  <si>
    <t>GBP</t>
  </si>
  <si>
    <t>ZAR</t>
  </si>
  <si>
    <t>Repeat business %</t>
  </si>
  <si>
    <t>Number of active clients</t>
  </si>
  <si>
    <t>New clients added in the period</t>
  </si>
  <si>
    <t>Cash on hand</t>
  </si>
  <si>
    <t>Balances with Banks :</t>
  </si>
  <si>
    <t>In current accounts</t>
  </si>
  <si>
    <t>Deposit with original maturity of less than three months</t>
  </si>
  <si>
    <t>Unpaid dividend accounts</t>
  </si>
  <si>
    <t>Other Bank Balances:</t>
  </si>
  <si>
    <t>Cash and Cash Equivalents (USD mn)</t>
  </si>
  <si>
    <t>Operating revenue (Constant Currency mn)</t>
  </si>
  <si>
    <t>Utilization</t>
  </si>
  <si>
    <t>Profit before finance costs, tax and depriciation&amp;amortization % to revenue (3/1.a %)</t>
  </si>
  <si>
    <t>Profit from ordinary activities before tax % to revenue (11/1.a %)</t>
  </si>
  <si>
    <t>Shareholders' Funds</t>
  </si>
  <si>
    <t>Current Liabilities</t>
  </si>
  <si>
    <t>Assets</t>
  </si>
  <si>
    <t>Non-Current Assets</t>
  </si>
  <si>
    <t>Current Assets</t>
  </si>
  <si>
    <t>Equity and Liabilities</t>
  </si>
  <si>
    <t>Earnings before interest and tax (EBIT)</t>
  </si>
  <si>
    <t>EBIT % of revenue</t>
  </si>
  <si>
    <t>EBITDA % of revenue</t>
  </si>
  <si>
    <t>Earnings before interest, tax, depreciation and amortization (EBITDA)</t>
  </si>
  <si>
    <t xml:space="preserve">Cashflow Statement (INR Mn) </t>
  </si>
  <si>
    <t>Difference between Cashflow statement and Cash balance in B/S</t>
  </si>
  <si>
    <t>Employee data</t>
  </si>
  <si>
    <t>Sub-Total Shareholders' Funds (1)</t>
  </si>
  <si>
    <t xml:space="preserve">Net Cash from Operating activities (1) </t>
  </si>
  <si>
    <t>Net Cash used in Investing Activities (2)</t>
  </si>
  <si>
    <t>Net Cash used in Financing Activities (3)</t>
  </si>
  <si>
    <t>Net Increase/(Decrease) in Cash and Cash Equivalents (4=1+2+3)</t>
  </si>
  <si>
    <t xml:space="preserve">Balance Sheet (INR Mn) </t>
  </si>
  <si>
    <t>Sales and marketing expenses</t>
  </si>
  <si>
    <t>General and administration expenses</t>
  </si>
  <si>
    <t>Income Statement and Balance Sheet (INR)</t>
  </si>
  <si>
    <t>Constant Currency Growth By Service Offering (QoQ %)</t>
  </si>
  <si>
    <t>Constant Currency Growth By Industry (QoQ %)</t>
  </si>
  <si>
    <t>Constant Currency Growth By Geography (QoQ %)</t>
  </si>
  <si>
    <t>Manufacturing</t>
  </si>
  <si>
    <t>Others</t>
  </si>
  <si>
    <t>Revenue mix</t>
  </si>
  <si>
    <t>Revenue By Currency</t>
  </si>
  <si>
    <t>Debt (USD mn)</t>
  </si>
  <si>
    <t>Short-term debt</t>
  </si>
  <si>
    <t>Long-term debt</t>
  </si>
  <si>
    <t>Capex (USD Mn)</t>
  </si>
  <si>
    <t>Shareholding</t>
  </si>
  <si>
    <t>Utilization (excluding Trainees)</t>
  </si>
  <si>
    <t xml:space="preserve">Attrition </t>
  </si>
  <si>
    <t xml:space="preserve">Billed </t>
  </si>
  <si>
    <t xml:space="preserve">Unbilled </t>
  </si>
  <si>
    <t xml:space="preserve">Income Statement - Clause 41 format (INR and USD) </t>
  </si>
  <si>
    <t>Accounts receivables (in days)</t>
  </si>
  <si>
    <t>Effective Tax Rate</t>
  </si>
  <si>
    <t>Exchange Rates</t>
  </si>
  <si>
    <t>Support (including trainees)</t>
  </si>
  <si>
    <t xml:space="preserve">Basic </t>
  </si>
  <si>
    <t xml:space="preserve">Diluted </t>
  </si>
  <si>
    <t xml:space="preserve">Outstanding Hedges </t>
  </si>
  <si>
    <t>Income Statement (USD Mn)</t>
  </si>
  <si>
    <t>Balance Sheet (USD Mn)</t>
  </si>
  <si>
    <t>Cashflow Statement (USD Mn)</t>
  </si>
  <si>
    <t>Constant Currency</t>
  </si>
  <si>
    <t>Onsite:Offshore</t>
  </si>
  <si>
    <t>Revenue from top clients</t>
  </si>
  <si>
    <t>Headcount</t>
  </si>
  <si>
    <t xml:space="preserve">Total </t>
  </si>
  <si>
    <t xml:space="preserve">Summary of Cash and Cash Equivalents </t>
  </si>
  <si>
    <t>Summary of Debt</t>
  </si>
  <si>
    <t>Value</t>
  </si>
  <si>
    <t>Avg. Rate/ INR</t>
  </si>
  <si>
    <t xml:space="preserve">USD </t>
  </si>
  <si>
    <t>Summary of Capex</t>
  </si>
  <si>
    <t>Minority Interest (2)</t>
  </si>
  <si>
    <t>Sub-Total Current Liabilities (4)</t>
  </si>
  <si>
    <t>Total - Equity and Liabilities (5=1+2+3+4)</t>
  </si>
  <si>
    <t>Sub-Total Non-Current Assets (6)</t>
  </si>
  <si>
    <t>Sub-Total Current Assets (7)</t>
  </si>
  <si>
    <t>Total Assets (8=6+7)</t>
  </si>
  <si>
    <t>Q3 FY 16</t>
  </si>
  <si>
    <t>USD Rates</t>
  </si>
  <si>
    <t>Avg.</t>
  </si>
  <si>
    <t>Period end</t>
  </si>
  <si>
    <t>Loan Funds</t>
  </si>
  <si>
    <t>Secured Loans</t>
  </si>
  <si>
    <t>Unsecured Loan</t>
  </si>
  <si>
    <t>Sub-Total Non-Loan funds (3)</t>
  </si>
  <si>
    <t>Provisions</t>
  </si>
  <si>
    <t>Investments</t>
  </si>
  <si>
    <t>Balance in Unclaimed Dividend accounts</t>
  </si>
  <si>
    <t>Revenue- top 20 clients</t>
  </si>
  <si>
    <t>US</t>
  </si>
  <si>
    <t>Europe</t>
  </si>
  <si>
    <t>ROW</t>
  </si>
  <si>
    <t>Financial Services</t>
  </si>
  <si>
    <t>Emerging</t>
  </si>
  <si>
    <t>Earning Per Share (INR/share)</t>
  </si>
  <si>
    <t xml:space="preserve">   Maintenance</t>
  </si>
  <si>
    <t xml:space="preserve">   Services</t>
  </si>
  <si>
    <t>Retail and Consumer Services</t>
  </si>
  <si>
    <t>Gross employees added during the period</t>
  </si>
  <si>
    <t>Attrition</t>
  </si>
  <si>
    <t>Q4 FY 16</t>
  </si>
  <si>
    <t>FY 16</t>
  </si>
  <si>
    <t>Q1 FY 17</t>
  </si>
  <si>
    <t>Q2 FY 17</t>
  </si>
  <si>
    <t>FY 16 - Q4 Revenue</t>
  </si>
  <si>
    <t>All figures (in USD M)</t>
  </si>
  <si>
    <t>Less : Smartest Energy pass thru license sale in Q4  FY 16</t>
  </si>
  <si>
    <t xml:space="preserve">Less : Savola pass thru License sale in Q1 FY 17 </t>
  </si>
  <si>
    <r>
      <t xml:space="preserve">FY 16 - Q4 Gross Margin </t>
    </r>
    <r>
      <rPr>
        <b/>
        <sz val="11"/>
        <color theme="1"/>
        <rFont val="Calibri"/>
        <family val="2"/>
        <scheme val="minor"/>
      </rPr>
      <t>[ A ]</t>
    </r>
  </si>
  <si>
    <t>Gross Margin Reco</t>
  </si>
  <si>
    <t>FY 17 Q1 Revenue</t>
  </si>
  <si>
    <r>
      <t xml:space="preserve">FY 16 - Q4 Revenue without any pass thru sale </t>
    </r>
    <r>
      <rPr>
        <b/>
        <sz val="11"/>
        <color theme="1"/>
        <rFont val="Calibri"/>
        <family val="2"/>
        <scheme val="minor"/>
      </rPr>
      <t>[ B ]</t>
    </r>
  </si>
  <si>
    <r>
      <t xml:space="preserve">Revised Gross Margin FY 16 Q4    </t>
    </r>
    <r>
      <rPr>
        <b/>
        <sz val="11"/>
        <color theme="1"/>
        <rFont val="Calibri"/>
        <family val="2"/>
        <scheme val="minor"/>
      </rPr>
      <t>C =</t>
    </r>
    <r>
      <rPr>
        <sz val="11"/>
        <color theme="1"/>
        <rFont val="Calibri"/>
        <family val="2"/>
        <scheme val="minor"/>
      </rPr>
      <t xml:space="preserve">   </t>
    </r>
    <r>
      <rPr>
        <b/>
        <sz val="11"/>
        <color theme="1"/>
        <rFont val="Calibri"/>
        <family val="2"/>
        <scheme val="minor"/>
      </rPr>
      <t>[ A / B ]</t>
    </r>
  </si>
  <si>
    <t>Offshore Revenue</t>
  </si>
  <si>
    <t>INDIA</t>
  </si>
  <si>
    <t>PA India</t>
  </si>
  <si>
    <t>PA Inc</t>
  </si>
  <si>
    <t>Singapore</t>
  </si>
  <si>
    <t>PSI</t>
  </si>
  <si>
    <t>Zensar Africa Holding (PTY) LTD</t>
  </si>
  <si>
    <t>Zensar South Africa (PTY) LTD</t>
  </si>
  <si>
    <t>UK</t>
  </si>
  <si>
    <t>Q4 Rate</t>
  </si>
  <si>
    <t>Q3 Rate</t>
  </si>
  <si>
    <t>INR M</t>
  </si>
  <si>
    <t xml:space="preserve">Expected Gross Margin for FY 17 Q1 </t>
  </si>
  <si>
    <t>Actual Gross Margin in FY 17 Q1</t>
  </si>
  <si>
    <t>Australia</t>
  </si>
  <si>
    <t>Middle East</t>
  </si>
  <si>
    <r>
      <t xml:space="preserve">FY 17 - Q1 Revenue without any pass thru sale </t>
    </r>
    <r>
      <rPr>
        <b/>
        <sz val="11"/>
        <color theme="1"/>
        <rFont val="Calibri"/>
        <family val="2"/>
        <scheme val="minor"/>
      </rPr>
      <t>[ D ]</t>
    </r>
  </si>
  <si>
    <t xml:space="preserve">Adjustments </t>
  </si>
  <si>
    <t>1) Increase in Gross Margin from Multi Vendor Support  in IMS Cloud business</t>
  </si>
  <si>
    <r>
      <t xml:space="preserve">FY 17 Q1 Gross Margin on Revenue without pass thru sale </t>
    </r>
    <r>
      <rPr>
        <b/>
        <sz val="11"/>
        <color theme="1"/>
        <rFont val="Calibri"/>
        <family val="2"/>
        <scheme val="minor"/>
      </rPr>
      <t>[  C x D ]</t>
    </r>
  </si>
  <si>
    <t>3) Exchange impact on Offshore Revenue on Q1</t>
  </si>
  <si>
    <t>2) Lower Margin/Utilisation</t>
  </si>
  <si>
    <t>IND AS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</si>
  <si>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All numbers except Q2 FY17 Balance Sheet are as per IGAAP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</si>
  <si>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All numbers are as per IGAAP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</si>
</sst>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 * #,##0.0_ ;_ * \-#,##0.0_ ;_ * &quot;-&quot;??_ ;_ @_ "/>
    <numFmt numFmtId="168" formatCode="_([$€-2]* #,##0.00_);_([$€-2]* \(#,##0.00\);_([$€-2]* &quot;-&quot;??_)"/>
    <numFmt numFmtId="169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Arial"/>
      <family val="2"/>
    </font>
    <font>
      <u/>
      <sz val="12.1"/>
      <color theme="10"/>
      <name val="Calibri"/>
      <family val="2"/>
    </font>
    <font>
      <u/>
      <sz val="10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8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7" fillId="0" borderId="1" xfId="5" applyFont="1" applyBorder="1" applyAlignment="1" applyProtection="1"/>
    <xf numFmtId="164" fontId="0" fillId="0" borderId="0" xfId="1" applyFont="1"/>
    <xf numFmtId="164" fontId="8" fillId="0" borderId="4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10" fillId="0" borderId="5" xfId="0" applyFont="1" applyBorder="1"/>
    <xf numFmtId="0" fontId="0" fillId="0" borderId="11" xfId="0" applyBorder="1"/>
    <xf numFmtId="0" fontId="0" fillId="0" borderId="6" xfId="0" applyBorder="1"/>
    <xf numFmtId="164" fontId="0" fillId="0" borderId="0" xfId="1" applyFont="1" applyBorder="1"/>
    <xf numFmtId="0" fontId="0" fillId="0" borderId="0" xfId="0" applyBorder="1"/>
    <xf numFmtId="164" fontId="0" fillId="0" borderId="2" xfId="1" applyFont="1" applyBorder="1"/>
    <xf numFmtId="0" fontId="0" fillId="0" borderId="2" xfId="0" applyBorder="1"/>
    <xf numFmtId="0" fontId="0" fillId="0" borderId="10" xfId="0" applyBorder="1"/>
    <xf numFmtId="0" fontId="9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7" xfId="1" applyFont="1" applyBorder="1"/>
    <xf numFmtId="164" fontId="0" fillId="0" borderId="15" xfId="1" applyFont="1" applyBorder="1"/>
    <xf numFmtId="164" fontId="8" fillId="0" borderId="18" xfId="1" applyFont="1" applyBorder="1"/>
    <xf numFmtId="0" fontId="0" fillId="0" borderId="19" xfId="0" applyBorder="1"/>
    <xf numFmtId="10" fontId="0" fillId="0" borderId="20" xfId="2" applyNumberFormat="1" applyFont="1" applyBorder="1"/>
    <xf numFmtId="164" fontId="8" fillId="0" borderId="18" xfId="0" applyNumberFormat="1" applyFont="1" applyBorder="1"/>
    <xf numFmtId="164" fontId="0" fillId="0" borderId="15" xfId="0" applyNumberFormat="1" applyBorder="1"/>
    <xf numFmtId="0" fontId="10" fillId="0" borderId="14" xfId="0" applyFont="1" applyBorder="1"/>
    <xf numFmtId="0" fontId="8" fillId="0" borderId="19" xfId="0" applyFont="1" applyBorder="1"/>
    <xf numFmtId="0" fontId="8" fillId="0" borderId="21" xfId="0" applyFont="1" applyBorder="1"/>
    <xf numFmtId="164" fontId="8" fillId="0" borderId="22" xfId="1" applyFont="1" applyBorder="1"/>
    <xf numFmtId="0" fontId="0" fillId="0" borderId="14" xfId="0" applyFill="1" applyBorder="1"/>
    <xf numFmtId="164" fontId="0" fillId="0" borderId="15" xfId="0" applyNumberFormat="1" applyFill="1" applyBorder="1"/>
    <xf numFmtId="0" fontId="13" fillId="0" borderId="0" xfId="0" applyFont="1"/>
    <xf numFmtId="0" fontId="13" fillId="0" borderId="0" xfId="0" applyFont="1" applyFill="1"/>
    <xf numFmtId="0" fontId="14" fillId="0" borderId="3" xfId="0" applyFont="1" applyFill="1" applyBorder="1" applyAlignment="1"/>
    <xf numFmtId="0" fontId="14" fillId="0" borderId="3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6" fontId="13" fillId="0" borderId="0" xfId="2" applyNumberFormat="1" applyFont="1"/>
    <xf numFmtId="164" fontId="13" fillId="0" borderId="0" xfId="1" applyFont="1"/>
    <xf numFmtId="0" fontId="17" fillId="0" borderId="0" xfId="3" applyFont="1" applyFill="1" applyBorder="1" applyAlignment="1">
      <alignment horizontal="left" indent="2"/>
    </xf>
    <xf numFmtId="166" fontId="18" fillId="0" borderId="0" xfId="2" applyNumberFormat="1" applyFont="1" applyFill="1" applyBorder="1" applyAlignment="1"/>
    <xf numFmtId="166" fontId="18" fillId="0" borderId="0" xfId="2" applyNumberFormat="1" applyFont="1" applyBorder="1" applyAlignment="1"/>
    <xf numFmtId="165" fontId="18" fillId="0" borderId="0" xfId="1" applyNumberFormat="1" applyFont="1" applyBorder="1" applyAlignment="1">
      <alignment horizontal="right"/>
    </xf>
    <xf numFmtId="0" fontId="18" fillId="0" borderId="0" xfId="0" applyFont="1"/>
    <xf numFmtId="165" fontId="13" fillId="0" borderId="0" xfId="1" applyNumberFormat="1" applyFont="1" applyBorder="1" applyAlignment="1"/>
    <xf numFmtId="165" fontId="13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165" fontId="18" fillId="0" borderId="0" xfId="1" applyNumberFormat="1" applyFont="1" applyBorder="1" applyAlignment="1"/>
    <xf numFmtId="0" fontId="16" fillId="0" borderId="0" xfId="0" applyFont="1" applyFill="1" applyBorder="1"/>
    <xf numFmtId="166" fontId="16" fillId="0" borderId="0" xfId="2" applyNumberFormat="1" applyFont="1" applyFill="1" applyBorder="1" applyAlignment="1"/>
    <xf numFmtId="165" fontId="16" fillId="0" borderId="0" xfId="1" applyNumberFormat="1" applyFont="1" applyFill="1" applyBorder="1" applyAlignment="1"/>
    <xf numFmtId="0" fontId="13" fillId="0" borderId="0" xfId="0" applyFont="1" applyFill="1" applyBorder="1"/>
    <xf numFmtId="0" fontId="16" fillId="0" borderId="0" xfId="0" applyFont="1" applyFill="1"/>
    <xf numFmtId="166" fontId="18" fillId="0" borderId="0" xfId="2" applyNumberFormat="1" applyFont="1" applyFill="1"/>
    <xf numFmtId="166" fontId="13" fillId="0" borderId="0" xfId="2" applyNumberFormat="1" applyFont="1" applyFill="1"/>
    <xf numFmtId="165" fontId="13" fillId="0" borderId="0" xfId="1" applyNumberFormat="1" applyFont="1"/>
    <xf numFmtId="165" fontId="13" fillId="0" borderId="0" xfId="0" applyNumberFormat="1" applyFont="1"/>
    <xf numFmtId="0" fontId="16" fillId="3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5" fontId="13" fillId="0" borderId="0" xfId="1" applyNumberFormat="1" applyFont="1" applyFill="1" applyBorder="1"/>
    <xf numFmtId="165" fontId="13" fillId="0" borderId="0" xfId="1" applyNumberFormat="1" applyFont="1" applyAlignment="1">
      <alignment horizontal="right"/>
    </xf>
    <xf numFmtId="165" fontId="16" fillId="0" borderId="0" xfId="1" applyNumberFormat="1" applyFont="1" applyFill="1" applyBorder="1"/>
    <xf numFmtId="0" fontId="21" fillId="0" borderId="0" xfId="0" applyFont="1" applyFill="1" applyBorder="1"/>
    <xf numFmtId="165" fontId="13" fillId="0" borderId="0" xfId="0" applyNumberFormat="1" applyFont="1" applyFill="1" applyAlignment="1">
      <alignment horizontal="right"/>
    </xf>
    <xf numFmtId="165" fontId="13" fillId="0" borderId="0" xfId="1" applyNumberFormat="1" applyFont="1" applyFill="1" applyAlignment="1">
      <alignment horizontal="right"/>
    </xf>
    <xf numFmtId="0" fontId="22" fillId="0" borderId="0" xfId="0" applyFont="1" applyFill="1" applyBorder="1"/>
    <xf numFmtId="164" fontId="13" fillId="0" borderId="0" xfId="0" applyNumberFormat="1" applyFont="1"/>
    <xf numFmtId="0" fontId="15" fillId="4" borderId="3" xfId="0" applyFont="1" applyFill="1" applyBorder="1" applyAlignment="1"/>
    <xf numFmtId="0" fontId="15" fillId="4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left"/>
    </xf>
    <xf numFmtId="165" fontId="15" fillId="5" borderId="3" xfId="1" applyNumberFormat="1" applyFont="1" applyFill="1" applyBorder="1" applyAlignment="1"/>
    <xf numFmtId="0" fontId="15" fillId="5" borderId="3" xfId="0" applyFont="1" applyFill="1" applyBorder="1"/>
    <xf numFmtId="165" fontId="15" fillId="5" borderId="3" xfId="1" applyNumberFormat="1" applyFont="1" applyFill="1" applyBorder="1"/>
    <xf numFmtId="167" fontId="13" fillId="0" borderId="0" xfId="1" applyNumberFormat="1" applyFont="1" applyBorder="1" applyAlignment="1"/>
    <xf numFmtId="167" fontId="13" fillId="0" borderId="0" xfId="1" applyNumberFormat="1" applyFont="1" applyFill="1" applyBorder="1" applyAlignment="1"/>
    <xf numFmtId="167" fontId="16" fillId="0" borderId="0" xfId="1" applyNumberFormat="1" applyFont="1" applyFill="1" applyBorder="1" applyAlignment="1"/>
    <xf numFmtId="10" fontId="18" fillId="0" borderId="0" xfId="2" applyNumberFormat="1" applyFont="1" applyFill="1" applyBorder="1" applyAlignment="1"/>
    <xf numFmtId="164" fontId="16" fillId="0" borderId="0" xfId="2" applyNumberFormat="1" applyFont="1" applyFill="1" applyBorder="1" applyAlignment="1"/>
    <xf numFmtId="0" fontId="13" fillId="0" borderId="0" xfId="0" applyFont="1" applyBorder="1"/>
    <xf numFmtId="9" fontId="13" fillId="0" borderId="0" xfId="2" applyFont="1"/>
    <xf numFmtId="17" fontId="13" fillId="0" borderId="0" xfId="0" applyNumberFormat="1" applyFont="1"/>
    <xf numFmtId="17" fontId="13" fillId="0" borderId="0" xfId="2" applyNumberFormat="1" applyFont="1"/>
    <xf numFmtId="167" fontId="13" fillId="0" borderId="0" xfId="1" applyNumberFormat="1" applyFont="1" applyFill="1" applyBorder="1"/>
    <xf numFmtId="167" fontId="13" fillId="0" borderId="0" xfId="1" applyNumberFormat="1" applyFont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3" fillId="0" borderId="0" xfId="1" applyNumberFormat="1" applyFont="1" applyFill="1" applyAlignment="1">
      <alignment horizontal="right"/>
    </xf>
    <xf numFmtId="167" fontId="13" fillId="0" borderId="0" xfId="0" applyNumberFormat="1" applyFont="1"/>
    <xf numFmtId="167" fontId="13" fillId="0" borderId="0" xfId="1" applyNumberFormat="1" applyFont="1"/>
    <xf numFmtId="169" fontId="13" fillId="0" borderId="0" xfId="0" applyNumberFormat="1" applyFont="1"/>
    <xf numFmtId="167" fontId="15" fillId="5" borderId="3" xfId="1" applyNumberFormat="1" applyFont="1" applyFill="1" applyBorder="1" applyAlignment="1"/>
    <xf numFmtId="0" fontId="16" fillId="0" borderId="0" xfId="0" applyFont="1" applyAlignment="1">
      <alignment horizontal="center"/>
    </xf>
    <xf numFmtId="165" fontId="13" fillId="0" borderId="0" xfId="1" applyNumberFormat="1" applyFont="1" applyBorder="1"/>
    <xf numFmtId="166" fontId="18" fillId="0" borderId="0" xfId="2" applyNumberFormat="1" applyFont="1" applyFill="1" applyBorder="1" applyAlignment="1">
      <alignment horizontal="right"/>
    </xf>
    <xf numFmtId="166" fontId="18" fillId="0" borderId="0" xfId="2" applyNumberFormat="1" applyFont="1" applyBorder="1"/>
    <xf numFmtId="167" fontId="13" fillId="0" borderId="0" xfId="1" applyNumberFormat="1" applyFont="1" applyBorder="1"/>
    <xf numFmtId="0" fontId="13" fillId="0" borderId="0" xfId="0" applyFont="1" applyFill="1" applyBorder="1" applyAlignment="1"/>
    <xf numFmtId="165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 applyFill="1" applyBorder="1"/>
    <xf numFmtId="165" fontId="0" fillId="0" borderId="0" xfId="0" applyNumberFormat="1" applyFont="1" applyBorder="1"/>
    <xf numFmtId="165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Border="1" applyAlignment="1"/>
    <xf numFmtId="165" fontId="9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/>
    <xf numFmtId="166" fontId="24" fillId="0" borderId="0" xfId="0" applyNumberFormat="1" applyFont="1" applyFill="1" applyBorder="1" applyAlignment="1">
      <alignment horizontal="right"/>
    </xf>
    <xf numFmtId="165" fontId="24" fillId="0" borderId="0" xfId="0" applyNumberFormat="1" applyFont="1" applyBorder="1" applyAlignment="1"/>
    <xf numFmtId="165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/>
    <xf numFmtId="9" fontId="0" fillId="0" borderId="0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/>
    <xf numFmtId="9" fontId="8" fillId="0" borderId="2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9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/>
    <xf numFmtId="9" fontId="8" fillId="0" borderId="0" xfId="0" applyNumberFormat="1" applyFont="1" applyFill="1" applyAlignment="1">
      <alignment horizontal="right"/>
    </xf>
    <xf numFmtId="9" fontId="0" fillId="0" borderId="0" xfId="0" applyNumberFormat="1" applyFont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/>
    <xf numFmtId="165" fontId="23" fillId="0" borderId="0" xfId="0" applyNumberFormat="1" applyFont="1" applyFill="1" applyBorder="1" applyAlignment="1"/>
    <xf numFmtId="167" fontId="8" fillId="0" borderId="0" xfId="1" applyNumberFormat="1" applyFont="1" applyFill="1" applyBorder="1" applyAlignment="1">
      <alignment horizontal="right"/>
    </xf>
    <xf numFmtId="165" fontId="0" fillId="0" borderId="0" xfId="2" applyNumberFormat="1" applyFont="1" applyFill="1"/>
    <xf numFmtId="164" fontId="0" fillId="0" borderId="0" xfId="1" applyFont="1" applyFill="1" applyBorder="1" applyAlignment="1"/>
    <xf numFmtId="165" fontId="0" fillId="0" borderId="2" xfId="2" applyNumberFormat="1" applyFont="1" applyFill="1" applyBorder="1"/>
    <xf numFmtId="166" fontId="0" fillId="0" borderId="2" xfId="0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8" fillId="0" borderId="0" xfId="0" applyNumberFormat="1" applyFont="1" applyFill="1" applyAlignment="1">
      <alignment horizontal="right"/>
    </xf>
    <xf numFmtId="165" fontId="8" fillId="2" borderId="0" xfId="0" applyNumberFormat="1" applyFont="1" applyFill="1" applyBorder="1" applyAlignment="1"/>
    <xf numFmtId="165" fontId="8" fillId="0" borderId="0" xfId="0" applyNumberFormat="1" applyFont="1" applyBorder="1" applyAlignment="1"/>
    <xf numFmtId="165" fontId="0" fillId="2" borderId="0" xfId="0" applyNumberFormat="1" applyFont="1" applyFill="1" applyBorder="1" applyAlignment="1"/>
    <xf numFmtId="165" fontId="8" fillId="0" borderId="2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/>
    <xf numFmtId="165" fontId="8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/>
    <xf numFmtId="165" fontId="0" fillId="2" borderId="0" xfId="0" applyNumberFormat="1" applyFont="1" applyFill="1" applyBorder="1"/>
    <xf numFmtId="165" fontId="8" fillId="2" borderId="2" xfId="0" applyNumberFormat="1" applyFont="1" applyFill="1" applyBorder="1"/>
    <xf numFmtId="166" fontId="8" fillId="0" borderId="2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9" fontId="0" fillId="0" borderId="0" xfId="0" applyNumberFormat="1" applyFont="1" applyFill="1" applyAlignment="1">
      <alignment horizontal="right"/>
    </xf>
    <xf numFmtId="166" fontId="0" fillId="0" borderId="0" xfId="2" applyNumberFormat="1" applyFont="1" applyFill="1" applyAlignment="1">
      <alignment horizontal="right"/>
    </xf>
    <xf numFmtId="165" fontId="0" fillId="0" borderId="0" xfId="2" applyNumberFormat="1" applyFont="1" applyBorder="1" applyAlignment="1"/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Border="1"/>
    <xf numFmtId="167" fontId="0" fillId="0" borderId="0" xfId="0" applyNumberFormat="1" applyFont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/>
    <xf numFmtId="167" fontId="0" fillId="0" borderId="2" xfId="0" applyNumberFormat="1" applyFont="1" applyBorder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8" fillId="0" borderId="2" xfId="0" applyNumberFormat="1" applyFont="1" applyFill="1" applyBorder="1"/>
    <xf numFmtId="166" fontId="8" fillId="0" borderId="2" xfId="0" applyNumberFormat="1" applyFont="1" applyBorder="1" applyAlignment="1">
      <alignment horizontal="right"/>
    </xf>
    <xf numFmtId="165" fontId="26" fillId="0" borderId="0" xfId="0" applyNumberFormat="1" applyFont="1" applyFill="1" applyBorder="1" applyAlignment="1"/>
    <xf numFmtId="165" fontId="25" fillId="0" borderId="2" xfId="0" applyNumberFormat="1" applyFont="1" applyFill="1" applyBorder="1" applyAlignment="1"/>
    <xf numFmtId="165" fontId="0" fillId="0" borderId="2" xfId="0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27" fillId="0" borderId="0" xfId="0" applyNumberFormat="1" applyFont="1" applyFill="1" applyBorder="1"/>
    <xf numFmtId="167" fontId="0" fillId="0" borderId="0" xfId="1" applyNumberFormat="1" applyFont="1" applyFill="1" applyBorder="1" applyAlignment="1"/>
    <xf numFmtId="167" fontId="8" fillId="0" borderId="2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8" fillId="0" borderId="2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0" xfId="1" applyNumberFormat="1" applyFont="1" applyFill="1" applyBorder="1"/>
    <xf numFmtId="165" fontId="0" fillId="0" borderId="0" xfId="1" applyNumberFormat="1" applyFont="1" applyFill="1" applyBorder="1"/>
    <xf numFmtId="167" fontId="8" fillId="0" borderId="0" xfId="1" applyNumberFormat="1" applyFont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/>
    <xf numFmtId="165" fontId="0" fillId="0" borderId="2" xfId="0" applyNumberFormat="1" applyFont="1" applyFill="1" applyBorder="1"/>
    <xf numFmtId="167" fontId="0" fillId="0" borderId="2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5" fontId="8" fillId="0" borderId="2" xfId="1" applyNumberFormat="1" applyFont="1" applyFill="1" applyBorder="1"/>
    <xf numFmtId="9" fontId="8" fillId="0" borderId="2" xfId="0" applyNumberFormat="1" applyFont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/>
    <xf numFmtId="165" fontId="11" fillId="4" borderId="3" xfId="0" applyNumberFormat="1" applyFont="1" applyFill="1" applyBorder="1" applyAlignment="1">
      <alignment horizontal="right"/>
    </xf>
    <xf numFmtId="0" fontId="15" fillId="4" borderId="3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6" fillId="0" borderId="0" xfId="0" applyFont="1"/>
    <xf numFmtId="3" fontId="16" fillId="0" borderId="0" xfId="0" applyNumberFormat="1" applyFont="1"/>
    <xf numFmtId="3" fontId="13" fillId="0" borderId="0" xfId="0" applyNumberFormat="1" applyFont="1"/>
    <xf numFmtId="0" fontId="16" fillId="0" borderId="3" xfId="0" applyFont="1" applyBorder="1"/>
    <xf numFmtId="3" fontId="16" fillId="0" borderId="3" xfId="0" applyNumberFormat="1" applyFont="1" applyBorder="1"/>
    <xf numFmtId="0" fontId="16" fillId="0" borderId="3" xfId="0" applyFont="1" applyFill="1" applyBorder="1" applyAlignment="1">
      <alignment horizontal="left"/>
    </xf>
    <xf numFmtId="165" fontId="16" fillId="0" borderId="3" xfId="1" applyNumberFormat="1" applyFont="1" applyFill="1" applyBorder="1"/>
    <xf numFmtId="0" fontId="19" fillId="0" borderId="0" xfId="0" applyFont="1"/>
    <xf numFmtId="3" fontId="13" fillId="0" borderId="0" xfId="0" applyNumberFormat="1" applyFont="1" applyFill="1"/>
    <xf numFmtId="0" fontId="13" fillId="0" borderId="0" xfId="0" applyFont="1" applyAlignment="1">
      <alignment wrapText="1"/>
    </xf>
    <xf numFmtId="0" fontId="16" fillId="0" borderId="0" xfId="0" applyFont="1" applyFill="1" applyBorder="1" applyAlignment="1">
      <alignment horizontal="left"/>
    </xf>
    <xf numFmtId="167" fontId="16" fillId="0" borderId="0" xfId="1" applyNumberFormat="1" applyFont="1" applyFill="1" applyBorder="1"/>
    <xf numFmtId="164" fontId="15" fillId="5" borderId="3" xfId="1" applyNumberFormat="1" applyFont="1" applyFill="1" applyBorder="1"/>
    <xf numFmtId="0" fontId="13" fillId="0" borderId="0" xfId="0" applyFont="1" applyAlignment="1"/>
    <xf numFmtId="166" fontId="0" fillId="0" borderId="0" xfId="2" applyNumberFormat="1" applyFont="1" applyFill="1" applyBorder="1" applyAlignment="1"/>
  </cellXfs>
  <cellStyles count="6">
    <cellStyle name="%" xfId="3"/>
    <cellStyle name="Comma" xfId="1" builtinId="3"/>
    <cellStyle name="Hyperlink" xfId="5" builtinId="8"/>
    <cellStyle name="Normal" xfId="0" builtinId="0"/>
    <cellStyle name="Normal 1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18184</xdr:colOff>
      <xdr:row>0</xdr:row>
      <xdr:rowOff>18185</xdr:rowOff>
    </xdr:from>
    <xdr:to>
      <xdr:col>1</xdr:col>
      <xdr:colOff>446809</xdr:colOff>
      <xdr:row>2</xdr:row>
      <xdr:rowOff>31174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84" y="18185"/>
          <a:ext cx="1034761" cy="342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1038225</xdr:colOff>
      <xdr:row>2</xdr:row>
      <xdr:rowOff>28575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1038225</xdr:colOff>
      <xdr:row>2</xdr:row>
      <xdr:rowOff>28575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1042458</xdr:colOff>
      <xdr:row>2</xdr:row>
      <xdr:rowOff>28575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1042458</xdr:colOff>
      <xdr:row>1</xdr:row>
      <xdr:rowOff>146050</xdr:rowOff>
    </xdr:to>
    <xdr:pic>
      <xdr:nvPicPr>
        <xdr:cNvPr id="2" name="Picture 1" descr="E:\Pooja Jaju\Investor Relations\ZENSAR\Q2 FY16 Analyst Meet\ZENSAR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38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9"/>
  <sheetViews>
    <sheetView showGridLines="0" zoomScaleNormal="100" zoomScaleSheetLayoutView="110" workbookViewId="0">
      <selection activeCell="B9" sqref="B9"/>
    </sheetView>
  </sheetViews>
  <sheetFormatPr defaultRowHeight="12.75" x14ac:dyDescent="0.2"/>
  <cols>
    <col min="1" max="2" width="9.140625" style="1"/>
    <col min="3" max="3" width="44.28515625" style="1" bestFit="1" customWidth="1"/>
    <col min="4" max="16384" width="9.140625" style="1"/>
  </cols>
  <sheetData>
    <row r="4" spans="2:3" ht="13.5" x14ac:dyDescent="0.25">
      <c r="B4" s="2" t="s">
        <v>1</v>
      </c>
    </row>
    <row r="5" spans="2:3" ht="5.25" customHeight="1" x14ac:dyDescent="0.25">
      <c r="B5" s="2"/>
    </row>
    <row r="6" spans="2:3" x14ac:dyDescent="0.2">
      <c r="B6" s="3">
        <v>1</v>
      </c>
      <c r="C6" s="4" t="s">
        <v>181</v>
      </c>
    </row>
    <row r="7" spans="2:3" x14ac:dyDescent="0.2">
      <c r="B7" s="3">
        <f>B6+1</f>
        <v>2</v>
      </c>
      <c r="C7" s="4" t="s">
        <v>181</v>
      </c>
    </row>
    <row r="8" spans="2:3" x14ac:dyDescent="0.2">
      <c r="B8" s="3">
        <f t="shared" ref="B8:B9" si="0">B7+1</f>
        <v>3</v>
      </c>
      <c r="C8" s="4" t="s">
        <v>198</v>
      </c>
    </row>
    <row r="9" spans="2:3" x14ac:dyDescent="0.2">
      <c r="B9" s="3">
        <f t="shared" si="0"/>
        <v>4</v>
      </c>
      <c r="C9" s="4" t="s">
        <v>0</v>
      </c>
    </row>
  </sheetData>
  <customSheetViews>
    <customSheetView guid="{AA03D33C-F4CC-45DE-A4C4-EB2FF93B3627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1"/>
    </customSheetView>
    <customSheetView guid="{CE1DE926-D71B-4E51-931A-1E529B6BA3AC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2"/>
    </customSheetView>
    <customSheetView guid="{77EB6D7C-65D5-4FE8-80EB-D5C6CB568CF8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3"/>
    </customSheetView>
    <customSheetView guid="{30A113CD-1134-42CD-9BA8-3E1272F7CE65}" showPageBreaks="1" showGridLines="0" printArea="1">
      <selection activeCell="C8" sqref="C8"/>
      <pageMargins left="0.7" right="0.7" top="0.75" bottom="0.75" header="0.3" footer="0.3"/>
      <pageSetup paperSize="9" orientation="portrait" r:id="rId4"/>
    </customSheetView>
    <customSheetView guid="{1BDB17FF-23D7-4E7C-95B3-2FBA200A21A3}" scale="110" showPageBreaks="1" showGridLines="0" printArea="1" view="pageBreakPreview">
      <selection activeCell="C8" sqref="C8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printArea="1">
      <selection activeCell="C8" sqref="C8"/>
      <pageMargins left="0.7" right="0.7" top="0.75" bottom="0.75" header="0.3" footer="0.3"/>
      <pageSetup paperSize="9" orientation="portrait" r:id="rId6"/>
    </customSheetView>
  </customSheetViews>
  <hyperlinks>
    <hyperlink ref="C6" location="'Inc. st and BS (INR)'!A1" display="Income Statement and Balance Sheet (INR)"/>
    <hyperlink ref="C8" location="'Inc. st-Clause 41(INR &amp; USD)'!A1" display="Income Statement (INR and USD) - Clause 41 format"/>
    <hyperlink ref="C9" location="'Other metrics'!A1" display="Other Metrics"/>
    <hyperlink ref="C7" location="'Inc. st and BS (INR)'!A1" display="Income Statement and Balance Sheet (INR)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3"/>
  <sheetViews>
    <sheetView showGridLines="0" topLeftCell="A83" zoomScaleNormal="100" workbookViewId="0">
      <selection activeCell="A102" sqref="A102"/>
    </sheetView>
  </sheetViews>
  <sheetFormatPr defaultRowHeight="12.75" outlineLevelCol="1" x14ac:dyDescent="0.2"/>
  <cols>
    <col min="1" max="1" width="61.85546875" style="37" customWidth="1"/>
    <col min="2" max="2" width="8.7109375" style="37" customWidth="1"/>
    <col min="3" max="5" width="8.7109375" style="37" customWidth="1" outlineLevel="1"/>
    <col min="6" max="6" width="9.7109375" style="37" customWidth="1" outlineLevel="1"/>
    <col min="7" max="7" width="9.7109375" style="37" bestFit="1" customWidth="1"/>
    <col min="8" max="9" width="8.7109375" style="37" customWidth="1"/>
    <col min="10" max="16384" width="9.140625" style="37"/>
  </cols>
  <sheetData>
    <row r="3" spans="1:9" x14ac:dyDescent="0.2">
      <c r="A3" s="38"/>
    </row>
    <row r="4" spans="1:9" x14ac:dyDescent="0.2">
      <c r="A4" s="77" t="s">
        <v>22</v>
      </c>
      <c r="B4" s="78" t="s">
        <v>2</v>
      </c>
      <c r="C4" s="78" t="s">
        <v>3</v>
      </c>
      <c r="D4" s="78" t="s">
        <v>4</v>
      </c>
      <c r="E4" s="78" t="s">
        <v>226</v>
      </c>
      <c r="F4" s="78" t="s">
        <v>249</v>
      </c>
      <c r="G4" s="78" t="s">
        <v>250</v>
      </c>
      <c r="H4" s="78" t="s">
        <v>251</v>
      </c>
      <c r="I4" s="78" t="s">
        <v>252</v>
      </c>
    </row>
    <row r="5" spans="1:9" s="38" customFormat="1" ht="8.25" customHeight="1" x14ac:dyDescent="0.2">
      <c r="A5" s="41"/>
      <c r="B5" s="42"/>
      <c r="C5" s="42"/>
      <c r="D5" s="42"/>
      <c r="E5" s="42"/>
      <c r="F5" s="42"/>
      <c r="G5" s="42"/>
      <c r="H5" s="42"/>
      <c r="I5" s="42"/>
    </row>
    <row r="6" spans="1:9" x14ac:dyDescent="0.2">
      <c r="A6" s="79" t="s">
        <v>68</v>
      </c>
      <c r="B6" s="80">
        <v>26276.733252453712</v>
      </c>
      <c r="C6" s="80">
        <v>7046.3662192509273</v>
      </c>
      <c r="D6" s="80">
        <v>7564.3580028583438</v>
      </c>
      <c r="E6" s="80">
        <v>7568.2097507632243</v>
      </c>
      <c r="F6" s="80">
        <v>7463.9670414968714</v>
      </c>
      <c r="G6" s="80">
        <v>29642.901014369367</v>
      </c>
      <c r="H6" s="80">
        <v>7623.6210521532603</v>
      </c>
      <c r="I6" s="80">
        <v>7767.4909752572048</v>
      </c>
    </row>
    <row r="7" spans="1:9" s="50" customFormat="1" x14ac:dyDescent="0.2">
      <c r="A7" s="46" t="s">
        <v>78</v>
      </c>
      <c r="B7" s="49"/>
      <c r="C7" s="48">
        <v>7.1608653159324298E-2</v>
      </c>
      <c r="D7" s="48">
        <v>7.3511902091072612E-2</v>
      </c>
      <c r="E7" s="48">
        <v>5.0919693428386203E-4</v>
      </c>
      <c r="F7" s="48">
        <v>-1.3773760598514095E-2</v>
      </c>
      <c r="G7" s="48"/>
      <c r="H7" s="48">
        <v>2.1389967261212783E-2</v>
      </c>
      <c r="I7" s="48">
        <v>1.8871599482677359E-2</v>
      </c>
    </row>
    <row r="8" spans="1:9" s="50" customFormat="1" x14ac:dyDescent="0.2">
      <c r="A8" s="46" t="s">
        <v>79</v>
      </c>
      <c r="B8" s="48">
        <v>0.13476849467723517</v>
      </c>
      <c r="C8" s="48">
        <v>0.16511535486427076</v>
      </c>
      <c r="D8" s="48">
        <v>0.16791421716950738</v>
      </c>
      <c r="E8" s="48">
        <v>5.4562269964344434E-2</v>
      </c>
      <c r="F8" s="48">
        <v>0.13511722491970257</v>
      </c>
      <c r="G8" s="48">
        <v>0.12810449950437897</v>
      </c>
      <c r="H8" s="48">
        <v>8.1922343366890527E-2</v>
      </c>
      <c r="I8" s="48">
        <v>2.6853960682731159E-2</v>
      </c>
    </row>
    <row r="9" spans="1:9" ht="4.5" customHeight="1" x14ac:dyDescent="0.2">
      <c r="A9" s="46"/>
      <c r="B9" s="51"/>
      <c r="C9" s="51"/>
      <c r="D9" s="52"/>
      <c r="E9" s="52"/>
      <c r="F9" s="52"/>
      <c r="G9" s="52"/>
      <c r="H9" s="51"/>
      <c r="I9" s="52"/>
    </row>
    <row r="10" spans="1:9" x14ac:dyDescent="0.2">
      <c r="A10" s="53" t="s">
        <v>69</v>
      </c>
      <c r="B10" s="52">
        <v>18486.851638185435</v>
      </c>
      <c r="C10" s="52">
        <v>4809.6278408973994</v>
      </c>
      <c r="D10" s="52">
        <v>5137.8979280667008</v>
      </c>
      <c r="E10" s="52">
        <v>5256.0293294165076</v>
      </c>
      <c r="F10" s="52">
        <v>5162.2174643833041</v>
      </c>
      <c r="G10" s="52">
        <v>20365.772562763912</v>
      </c>
      <c r="H10" s="52">
        <v>5404.480776856205</v>
      </c>
      <c r="I10" s="52">
        <v>5463.7189118428732</v>
      </c>
    </row>
    <row r="11" spans="1:9" ht="3.75" customHeight="1" x14ac:dyDescent="0.2">
      <c r="A11" s="53"/>
      <c r="B11" s="52"/>
      <c r="C11" s="52"/>
      <c r="D11" s="52"/>
      <c r="E11" s="52"/>
      <c r="F11" s="52"/>
      <c r="G11" s="52"/>
      <c r="H11" s="52"/>
      <c r="I11" s="52"/>
    </row>
    <row r="12" spans="1:9" x14ac:dyDescent="0.2">
      <c r="A12" s="79" t="s">
        <v>44</v>
      </c>
      <c r="B12" s="80">
        <v>7789.8816142682772</v>
      </c>
      <c r="C12" s="80">
        <v>2236.7383783535279</v>
      </c>
      <c r="D12" s="80">
        <v>2426.4600747916429</v>
      </c>
      <c r="E12" s="80">
        <v>2312.1804213467167</v>
      </c>
      <c r="F12" s="80">
        <v>2301.7495771135673</v>
      </c>
      <c r="G12" s="80">
        <v>9277.1284516054548</v>
      </c>
      <c r="H12" s="80">
        <v>2219.1402752970553</v>
      </c>
      <c r="I12" s="80">
        <v>2303.7720634143316</v>
      </c>
    </row>
    <row r="13" spans="1:9" s="55" customFormat="1" x14ac:dyDescent="0.2">
      <c r="A13" s="54" t="s">
        <v>80</v>
      </c>
      <c r="B13" s="47">
        <v>0.29645548171559188</v>
      </c>
      <c r="C13" s="47">
        <v>0.31743146875373546</v>
      </c>
      <c r="D13" s="47">
        <v>0.32077541463198284</v>
      </c>
      <c r="E13" s="47">
        <v>0.30551220136486601</v>
      </c>
      <c r="F13" s="47">
        <v>0.30838153013226055</v>
      </c>
      <c r="G13" s="47">
        <v>0.31296290626576584</v>
      </c>
      <c r="H13" s="47">
        <v>0.29108743208980309</v>
      </c>
      <c r="I13" s="47">
        <v>0.29659153396545102</v>
      </c>
    </row>
    <row r="14" spans="1:9" s="55" customFormat="1" x14ac:dyDescent="0.2">
      <c r="A14" s="46" t="s">
        <v>78</v>
      </c>
      <c r="B14" s="56"/>
      <c r="C14" s="48">
        <v>9.9625459692699536E-2</v>
      </c>
      <c r="D14" s="48">
        <v>8.4820691715304708E-2</v>
      </c>
      <c r="E14" s="48">
        <v>-4.7097273362199932E-2</v>
      </c>
      <c r="F14" s="48">
        <v>-4.5112587827700334E-3</v>
      </c>
      <c r="G14" s="48"/>
      <c r="H14" s="48">
        <v>-3.5889786898584131E-2</v>
      </c>
      <c r="I14" s="48">
        <v>3.813719621935463E-2</v>
      </c>
    </row>
    <row r="15" spans="1:9" s="55" customFormat="1" x14ac:dyDescent="0.2">
      <c r="A15" s="46" t="s">
        <v>79</v>
      </c>
      <c r="B15" s="48">
        <v>8.2088636701718176E-2</v>
      </c>
      <c r="C15" s="48">
        <v>0.35833155578464826</v>
      </c>
      <c r="D15" s="48">
        <v>0.22756725061031124</v>
      </c>
      <c r="E15" s="48">
        <v>8.4274114596670335E-2</v>
      </c>
      <c r="F15" s="48">
        <v>0.13158626924178263</v>
      </c>
      <c r="G15" s="48">
        <v>0.19092033884225823</v>
      </c>
      <c r="H15" s="48">
        <v>-7.8677520924135269E-3</v>
      </c>
      <c r="I15" s="48">
        <v>-5.0562551039644243E-2</v>
      </c>
    </row>
    <row r="16" spans="1:9" s="38" customFormat="1" ht="4.5" customHeight="1" x14ac:dyDescent="0.2">
      <c r="A16" s="57"/>
      <c r="B16" s="58"/>
      <c r="C16" s="58"/>
      <c r="D16" s="58"/>
      <c r="E16" s="58"/>
      <c r="F16" s="58"/>
      <c r="G16" s="58"/>
      <c r="H16" s="58"/>
      <c r="I16" s="58"/>
    </row>
    <row r="17" spans="1:9" s="38" customFormat="1" ht="12" customHeight="1" x14ac:dyDescent="0.2">
      <c r="A17" s="53" t="s">
        <v>179</v>
      </c>
      <c r="B17" s="52">
        <v>2250.1044071018914</v>
      </c>
      <c r="C17" s="52">
        <v>687.31517513700453</v>
      </c>
      <c r="D17" s="52">
        <v>623.55844451032874</v>
      </c>
      <c r="E17" s="52">
        <v>581.78528754731269</v>
      </c>
      <c r="F17" s="52">
        <v>773.41939170362207</v>
      </c>
      <c r="G17" s="52">
        <v>2666.0782988982683</v>
      </c>
      <c r="H17" s="52">
        <v>547.74602005243321</v>
      </c>
      <c r="I17" s="52">
        <v>558.55419618272037</v>
      </c>
    </row>
    <row r="18" spans="1:9" s="38" customFormat="1" ht="12" customHeight="1" x14ac:dyDescent="0.2">
      <c r="A18" s="53" t="s">
        <v>180</v>
      </c>
      <c r="B18" s="52">
        <v>1899.0162178011876</v>
      </c>
      <c r="C18" s="52">
        <v>467.8885469628139</v>
      </c>
      <c r="D18" s="52">
        <v>628.91880718618188</v>
      </c>
      <c r="E18" s="52">
        <v>641.59700375995351</v>
      </c>
      <c r="F18" s="52">
        <v>606.61372572353071</v>
      </c>
      <c r="G18" s="52">
        <v>2345.0180836324798</v>
      </c>
      <c r="H18" s="52">
        <v>619.11360340771535</v>
      </c>
      <c r="I18" s="52">
        <v>652.63580840591726</v>
      </c>
    </row>
    <row r="19" spans="1:9" s="38" customFormat="1" ht="12" customHeight="1" x14ac:dyDescent="0.2">
      <c r="A19" s="53" t="s">
        <v>70</v>
      </c>
      <c r="B19" s="59">
        <v>4149.1206249030793</v>
      </c>
      <c r="C19" s="59">
        <v>1155.2037220998184</v>
      </c>
      <c r="D19" s="59">
        <v>1252.4772516965106</v>
      </c>
      <c r="E19" s="59">
        <v>1223.3822913072663</v>
      </c>
      <c r="F19" s="59">
        <v>1380.0331174271528</v>
      </c>
      <c r="G19" s="59">
        <v>5011.0963825307481</v>
      </c>
      <c r="H19" s="59">
        <v>1166.8596234601487</v>
      </c>
      <c r="I19" s="59">
        <v>1211.1900045886377</v>
      </c>
    </row>
    <row r="20" spans="1:9" s="55" customFormat="1" x14ac:dyDescent="0.2">
      <c r="A20" s="54" t="s">
        <v>76</v>
      </c>
      <c r="B20" s="47">
        <v>0.15790093026558527</v>
      </c>
      <c r="C20" s="47">
        <v>0.16394318520427736</v>
      </c>
      <c r="D20" s="47">
        <v>0.16557614687502059</v>
      </c>
      <c r="E20" s="47">
        <v>0.16164751395584576</v>
      </c>
      <c r="F20" s="47">
        <v>0.18489271318518471</v>
      </c>
      <c r="G20" s="47">
        <v>0.16904878439872076</v>
      </c>
      <c r="H20" s="47">
        <v>0.15305845024006984</v>
      </c>
      <c r="I20" s="47">
        <v>0.15593066132252978</v>
      </c>
    </row>
    <row r="21" spans="1:9" s="38" customFormat="1" ht="4.5" customHeight="1" x14ac:dyDescent="0.2">
      <c r="A21" s="53"/>
      <c r="B21" s="52"/>
      <c r="C21" s="52"/>
      <c r="D21" s="52"/>
      <c r="E21" s="52"/>
      <c r="F21" s="52"/>
      <c r="G21" s="52"/>
      <c r="H21" s="52"/>
      <c r="I21" s="52"/>
    </row>
    <row r="22" spans="1:9" s="38" customFormat="1" x14ac:dyDescent="0.2">
      <c r="A22" s="53" t="s">
        <v>71</v>
      </c>
      <c r="B22" s="52">
        <v>281.04192525016566</v>
      </c>
      <c r="C22" s="52">
        <v>13.321374318837865</v>
      </c>
      <c r="D22" s="52">
        <v>22.18862568116214</v>
      </c>
      <c r="E22" s="52">
        <v>52.2</v>
      </c>
      <c r="F22" s="52">
        <v>50.05</v>
      </c>
      <c r="G22" s="52">
        <v>137.76</v>
      </c>
      <c r="H22" s="52">
        <v>13.6</v>
      </c>
      <c r="I22" s="52">
        <v>17.8</v>
      </c>
    </row>
    <row r="23" spans="1:9" s="38" customFormat="1" ht="4.5" customHeight="1" x14ac:dyDescent="0.2">
      <c r="A23" s="53"/>
      <c r="B23" s="52"/>
      <c r="C23" s="52"/>
      <c r="D23" s="52"/>
      <c r="E23" s="52"/>
      <c r="F23" s="52"/>
      <c r="G23" s="52"/>
      <c r="H23" s="52"/>
      <c r="I23" s="52"/>
    </row>
    <row r="24" spans="1:9" x14ac:dyDescent="0.2">
      <c r="A24" s="79" t="s">
        <v>169</v>
      </c>
      <c r="B24" s="80">
        <v>3921.8029146153635</v>
      </c>
      <c r="C24" s="80">
        <v>1094.8560305725473</v>
      </c>
      <c r="D24" s="80">
        <v>1196.1714487762945</v>
      </c>
      <c r="E24" s="80">
        <v>1140.9981300394504</v>
      </c>
      <c r="F24" s="80">
        <v>971.76645968641446</v>
      </c>
      <c r="G24" s="80">
        <v>4403.7920690747069</v>
      </c>
      <c r="H24" s="80">
        <v>1065.8806518369065</v>
      </c>
      <c r="I24" s="80">
        <v>1110.3820588256938</v>
      </c>
    </row>
    <row r="25" spans="1:9" s="55" customFormat="1" x14ac:dyDescent="0.2">
      <c r="A25" s="54" t="s">
        <v>168</v>
      </c>
      <c r="B25" s="47">
        <v>0.14925001814101632</v>
      </c>
      <c r="C25" s="47">
        <v>0.15537881462665978</v>
      </c>
      <c r="D25" s="47">
        <v>0.15813258023011301</v>
      </c>
      <c r="E25" s="47">
        <v>0.15076195924992503</v>
      </c>
      <c r="F25" s="47">
        <v>0.13019436638502763</v>
      </c>
      <c r="G25" s="47">
        <v>0.14856144029020552</v>
      </c>
      <c r="H25" s="47">
        <v>0.13981291102288629</v>
      </c>
      <c r="I25" s="47">
        <v>0.1429524749192162</v>
      </c>
    </row>
    <row r="26" spans="1:9" s="55" customFormat="1" x14ac:dyDescent="0.2">
      <c r="A26" s="46" t="s">
        <v>78</v>
      </c>
      <c r="B26" s="49"/>
      <c r="C26" s="48">
        <v>6.1300037055328493E-2</v>
      </c>
      <c r="D26" s="48">
        <v>9.2537662829299094E-2</v>
      </c>
      <c r="E26" s="48">
        <v>-4.612492531341339E-2</v>
      </c>
      <c r="F26" s="48">
        <v>-0.14831897257113358</v>
      </c>
      <c r="G26" s="48"/>
      <c r="H26" s="48">
        <v>9.6848570160429581E-2</v>
      </c>
      <c r="I26" s="48">
        <v>4.1750834778823354E-2</v>
      </c>
    </row>
    <row r="27" spans="1:9" s="55" customFormat="1" x14ac:dyDescent="0.2">
      <c r="A27" s="46" t="s">
        <v>79</v>
      </c>
      <c r="B27" s="48">
        <v>9.312596170770826E-2</v>
      </c>
      <c r="C27" s="48">
        <v>0.30981129027816978</v>
      </c>
      <c r="D27" s="48">
        <v>0.2011609778773602</v>
      </c>
      <c r="E27" s="48">
        <v>7.8090837508753896E-2</v>
      </c>
      <c r="F27" s="48">
        <v>-5.8016989562557186E-2</v>
      </c>
      <c r="G27" s="48">
        <v>0.1228998919509996</v>
      </c>
      <c r="H27" s="48">
        <v>-2.6465012683437816E-2</v>
      </c>
      <c r="I27" s="48">
        <v>-7.1719977966674286E-2</v>
      </c>
    </row>
    <row r="28" spans="1:9" s="38" customFormat="1" ht="4.5" customHeight="1" x14ac:dyDescent="0.2">
      <c r="A28" s="57"/>
      <c r="B28" s="58"/>
      <c r="C28" s="58"/>
      <c r="D28" s="58"/>
      <c r="E28" s="58"/>
      <c r="F28" s="58"/>
      <c r="G28" s="58"/>
      <c r="H28" s="58"/>
      <c r="I28" s="58"/>
    </row>
    <row r="29" spans="1:9" s="38" customFormat="1" x14ac:dyDescent="0.2">
      <c r="A29" s="60" t="s">
        <v>46</v>
      </c>
      <c r="B29" s="52">
        <v>415.4</v>
      </c>
      <c r="C29" s="52">
        <v>109.7</v>
      </c>
      <c r="D29" s="52">
        <v>108.89999999999999</v>
      </c>
      <c r="E29" s="52">
        <v>113.79999999999998</v>
      </c>
      <c r="F29" s="52">
        <v>122.29927327330624</v>
      </c>
      <c r="G29" s="52">
        <v>454.69927327330623</v>
      </c>
      <c r="H29" s="52">
        <v>99.148464767669523</v>
      </c>
      <c r="I29" s="52">
        <v>117.58467868298867</v>
      </c>
    </row>
    <row r="30" spans="1:9" s="38" customFormat="1" ht="4.5" customHeight="1" x14ac:dyDescent="0.2">
      <c r="A30" s="60"/>
      <c r="B30" s="52"/>
      <c r="C30" s="52"/>
      <c r="D30" s="52"/>
      <c r="E30" s="52"/>
      <c r="F30" s="52"/>
      <c r="G30" s="52"/>
      <c r="H30" s="52"/>
      <c r="I30" s="52"/>
    </row>
    <row r="31" spans="1:9" s="61" customFormat="1" x14ac:dyDescent="0.2">
      <c r="A31" s="81" t="s">
        <v>166</v>
      </c>
      <c r="B31" s="80">
        <v>3506.4029146153634</v>
      </c>
      <c r="C31" s="80">
        <v>985.15603057254725</v>
      </c>
      <c r="D31" s="80">
        <v>1087.2714487762944</v>
      </c>
      <c r="E31" s="80">
        <v>1027.1981300394505</v>
      </c>
      <c r="F31" s="80">
        <v>849.46718641310827</v>
      </c>
      <c r="G31" s="80">
        <v>3949.0927958014008</v>
      </c>
      <c r="H31" s="80">
        <v>966.73218706923694</v>
      </c>
      <c r="I31" s="80">
        <v>992.79738014270515</v>
      </c>
    </row>
    <row r="32" spans="1:9" s="55" customFormat="1" x14ac:dyDescent="0.2">
      <c r="A32" s="54" t="s">
        <v>167</v>
      </c>
      <c r="B32" s="47">
        <v>0.13344135592988662</v>
      </c>
      <c r="C32" s="47">
        <v>0.13981050656735175</v>
      </c>
      <c r="D32" s="47">
        <v>0.14373611724424559</v>
      </c>
      <c r="E32" s="47">
        <v>0.13572537811017482</v>
      </c>
      <c r="F32" s="47">
        <v>0.11380907521300505</v>
      </c>
      <c r="G32" s="47">
        <v>0.13322221039995655</v>
      </c>
      <c r="H32" s="47">
        <v>0.12680748170138748</v>
      </c>
      <c r="I32" s="47">
        <v>0.12781442338397189</v>
      </c>
    </row>
    <row r="33" spans="1:9" s="55" customFormat="1" x14ac:dyDescent="0.2">
      <c r="A33" s="46" t="s">
        <v>78</v>
      </c>
      <c r="B33" s="49"/>
      <c r="C33" s="48">
        <v>7.4772941456883402E-2</v>
      </c>
      <c r="D33" s="48">
        <v>0.10365405583966258</v>
      </c>
      <c r="E33" s="48">
        <v>-5.5251445077910799E-2</v>
      </c>
      <c r="F33" s="48">
        <v>-0.17302498751581286</v>
      </c>
      <c r="G33" s="48"/>
      <c r="H33" s="48">
        <v>0.13804535658555861</v>
      </c>
      <c r="I33" s="48">
        <v>2.6962165346421152E-2</v>
      </c>
    </row>
    <row r="34" spans="1:9" s="55" customFormat="1" x14ac:dyDescent="0.2">
      <c r="A34" s="46" t="s">
        <v>79</v>
      </c>
      <c r="B34" s="48">
        <v>9.4145479319015291E-2</v>
      </c>
      <c r="C34" s="48">
        <v>0.3489959100056601</v>
      </c>
      <c r="D34" s="48">
        <v>0.21016884094682986</v>
      </c>
      <c r="E34" s="48">
        <v>6.8939532496761435E-2</v>
      </c>
      <c r="F34" s="48">
        <v>-7.3259140400616429E-2</v>
      </c>
      <c r="G34" s="48">
        <v>0.12625185752065748</v>
      </c>
      <c r="H34" s="48">
        <v>-1.870144721400413E-2</v>
      </c>
      <c r="I34" s="48">
        <v>-8.6890967973010103E-2</v>
      </c>
    </row>
    <row r="35" spans="1:9" s="38" customFormat="1" ht="4.5" customHeight="1" x14ac:dyDescent="0.2">
      <c r="A35" s="60"/>
      <c r="B35" s="52"/>
      <c r="C35" s="52"/>
      <c r="D35" s="52"/>
      <c r="E35" s="52"/>
      <c r="F35" s="52"/>
      <c r="G35" s="52"/>
      <c r="H35" s="52"/>
      <c r="I35" s="52"/>
    </row>
    <row r="36" spans="1:9" s="38" customFormat="1" x14ac:dyDescent="0.2">
      <c r="A36" s="53" t="s">
        <v>45</v>
      </c>
      <c r="B36" s="52">
        <v>111.59825821459958</v>
      </c>
      <c r="C36" s="52">
        <v>32.1971237089178</v>
      </c>
      <c r="D36" s="52">
        <v>26.696401928656137</v>
      </c>
      <c r="E36" s="52">
        <v>28.402382009852474</v>
      </c>
      <c r="F36" s="52">
        <v>19.329389606831747</v>
      </c>
      <c r="G36" s="52">
        <v>106.62529725425816</v>
      </c>
      <c r="H36" s="52">
        <v>17.329527518554809</v>
      </c>
      <c r="I36" s="52">
        <v>19.564443327323357</v>
      </c>
    </row>
    <row r="37" spans="1:9" s="38" customFormat="1" x14ac:dyDescent="0.2">
      <c r="A37" s="60" t="s">
        <v>47</v>
      </c>
      <c r="B37" s="52">
        <v>184.80356467244027</v>
      </c>
      <c r="C37" s="52">
        <v>115.70167828248394</v>
      </c>
      <c r="D37" s="52">
        <v>133.22450808291575</v>
      </c>
      <c r="E37" s="52">
        <v>20.915601893340664</v>
      </c>
      <c r="F37" s="52">
        <v>91.155368443892101</v>
      </c>
      <c r="G37" s="52">
        <v>360.99715670263248</v>
      </c>
      <c r="H37" s="52">
        <v>143.10551997016256</v>
      </c>
      <c r="I37" s="52">
        <v>-9.4355663286333424</v>
      </c>
    </row>
    <row r="38" spans="1:9" s="38" customFormat="1" x14ac:dyDescent="0.2">
      <c r="A38" s="60" t="s">
        <v>72</v>
      </c>
      <c r="B38" s="52">
        <v>79.49465809655095</v>
      </c>
      <c r="C38" s="52">
        <v>17.239567547187516</v>
      </c>
      <c r="D38" s="52">
        <v>70.902969771183123</v>
      </c>
      <c r="E38" s="52">
        <v>21.858329188378008</v>
      </c>
      <c r="F38" s="52">
        <v>-25.36353658391857</v>
      </c>
      <c r="G38" s="52">
        <v>84.637329922830077</v>
      </c>
      <c r="H38" s="52">
        <v>12.313024191304505</v>
      </c>
      <c r="I38" s="52">
        <v>27.677242230468668</v>
      </c>
    </row>
    <row r="39" spans="1:9" s="38" customFormat="1" ht="4.5" customHeight="1" x14ac:dyDescent="0.2">
      <c r="A39" s="60"/>
      <c r="B39" s="59"/>
      <c r="C39" s="59"/>
      <c r="D39" s="52"/>
      <c r="E39" s="52"/>
      <c r="F39" s="52"/>
      <c r="G39" s="52"/>
      <c r="H39" s="59"/>
      <c r="I39" s="52"/>
    </row>
    <row r="40" spans="1:9" s="61" customFormat="1" x14ac:dyDescent="0.2">
      <c r="A40" s="81" t="s">
        <v>73</v>
      </c>
      <c r="B40" s="80">
        <v>3659.1028791697549</v>
      </c>
      <c r="C40" s="80">
        <v>1085.9001526933009</v>
      </c>
      <c r="D40" s="80">
        <v>1264.702524701737</v>
      </c>
      <c r="E40" s="80">
        <v>1041.5696791113166</v>
      </c>
      <c r="F40" s="80">
        <v>895.9296286662501</v>
      </c>
      <c r="G40" s="80">
        <v>4288.1019851726051</v>
      </c>
      <c r="H40" s="80">
        <v>1104.8212037121493</v>
      </c>
      <c r="I40" s="80">
        <v>991.47461271721704</v>
      </c>
    </row>
    <row r="41" spans="1:9" s="62" customFormat="1" x14ac:dyDescent="0.2">
      <c r="A41" s="54" t="s">
        <v>76</v>
      </c>
      <c r="B41" s="47">
        <v>0.13925257923102252</v>
      </c>
      <c r="C41" s="47">
        <v>0.15410782223134847</v>
      </c>
      <c r="D41" s="47">
        <v>0.16719231483013416</v>
      </c>
      <c r="E41" s="47">
        <v>0.13762431452250362</v>
      </c>
      <c r="F41" s="47">
        <v>0.12003397438456195</v>
      </c>
      <c r="G41" s="47">
        <v>0.14465864805519379</v>
      </c>
      <c r="H41" s="47">
        <v>0.14492079238383671</v>
      </c>
      <c r="I41" s="47">
        <v>0.127644128055699</v>
      </c>
    </row>
    <row r="42" spans="1:9" s="62" customFormat="1" x14ac:dyDescent="0.2">
      <c r="A42" s="46" t="s">
        <v>78</v>
      </c>
      <c r="B42" s="49"/>
      <c r="C42" s="48">
        <v>0.25857249206553412</v>
      </c>
      <c r="D42" s="48">
        <v>0.16465820689403343</v>
      </c>
      <c r="E42" s="48">
        <v>-0.17643109049935934</v>
      </c>
      <c r="F42" s="48">
        <v>-0.13982746749053687</v>
      </c>
      <c r="G42" s="48"/>
      <c r="H42" s="48">
        <v>0.23315623053662304</v>
      </c>
      <c r="I42" s="48">
        <v>-0.10259270062349712</v>
      </c>
    </row>
    <row r="43" spans="1:9" s="62" customFormat="1" x14ac:dyDescent="0.2">
      <c r="A43" s="46" t="s">
        <v>79</v>
      </c>
      <c r="B43" s="48">
        <v>7.6682055995608955E-2</v>
      </c>
      <c r="C43" s="48">
        <v>0.39971957350235821</v>
      </c>
      <c r="D43" s="48">
        <v>0.25991214141431285</v>
      </c>
      <c r="E43" s="48">
        <v>2.456262009169552E-2</v>
      </c>
      <c r="F43" s="48">
        <v>3.8394167888385455E-2</v>
      </c>
      <c r="G43" s="48">
        <v>0.17189981445549551</v>
      </c>
      <c r="H43" s="48">
        <v>1.7424300910096946E-2</v>
      </c>
      <c r="I43" s="48">
        <v>-0.21604124815751202</v>
      </c>
    </row>
    <row r="44" spans="1:9" s="63" customFormat="1" ht="4.5" customHeight="1" x14ac:dyDescent="0.2">
      <c r="A44" s="57"/>
      <c r="B44" s="58"/>
      <c r="C44" s="58"/>
      <c r="D44" s="58"/>
      <c r="E44" s="58"/>
      <c r="F44" s="58"/>
      <c r="G44" s="58"/>
      <c r="H44" s="58"/>
      <c r="I44" s="58"/>
    </row>
    <row r="45" spans="1:9" x14ac:dyDescent="0.2">
      <c r="A45" s="60" t="s">
        <v>48</v>
      </c>
      <c r="B45" s="52">
        <v>1012.8</v>
      </c>
      <c r="C45" s="52">
        <v>323.2</v>
      </c>
      <c r="D45" s="52">
        <v>340.2</v>
      </c>
      <c r="E45" s="52">
        <v>316.5</v>
      </c>
      <c r="F45" s="52">
        <v>189.22990252455526</v>
      </c>
      <c r="G45" s="52">
        <v>1169.1299025245553</v>
      </c>
      <c r="H45" s="52">
        <v>336.79717464331043</v>
      </c>
      <c r="I45" s="52">
        <v>278.87618013883105</v>
      </c>
    </row>
    <row r="46" spans="1:9" ht="4.5" customHeight="1" x14ac:dyDescent="0.2">
      <c r="A46" s="60"/>
      <c r="B46" s="59"/>
      <c r="C46" s="59"/>
      <c r="D46" s="52"/>
      <c r="E46" s="52"/>
      <c r="F46" s="52"/>
      <c r="G46" s="52"/>
      <c r="H46" s="59"/>
      <c r="I46" s="52"/>
    </row>
    <row r="47" spans="1:9" s="61" customFormat="1" x14ac:dyDescent="0.2">
      <c r="A47" s="81" t="s">
        <v>77</v>
      </c>
      <c r="B47" s="80">
        <v>2646.3028791697552</v>
      </c>
      <c r="C47" s="80">
        <v>762.70015269330088</v>
      </c>
      <c r="D47" s="80">
        <v>924.502524701737</v>
      </c>
      <c r="E47" s="80">
        <v>725.06967911131665</v>
      </c>
      <c r="F47" s="80">
        <v>706.69972614169478</v>
      </c>
      <c r="G47" s="80">
        <v>3118.9720826480498</v>
      </c>
      <c r="H47" s="80">
        <v>768.0240290688389</v>
      </c>
      <c r="I47" s="80">
        <v>712.598432578386</v>
      </c>
    </row>
    <row r="48" spans="1:9" s="50" customFormat="1" x14ac:dyDescent="0.2">
      <c r="A48" s="54" t="s">
        <v>76</v>
      </c>
      <c r="B48" s="47">
        <v>0.10070897526512906</v>
      </c>
      <c r="C48" s="47">
        <v>0.10824020906117206</v>
      </c>
      <c r="D48" s="47">
        <v>0.12221824037841615</v>
      </c>
      <c r="E48" s="47">
        <v>9.5804649050351201E-2</v>
      </c>
      <c r="F48" s="47">
        <v>9.4681517511091356E-2</v>
      </c>
      <c r="G48" s="47">
        <v>0.10521817959504473</v>
      </c>
      <c r="H48" s="47">
        <v>0.10074268170135682</v>
      </c>
      <c r="I48" s="47">
        <v>9.1741134279823194E-2</v>
      </c>
    </row>
    <row r="49" spans="1:9" ht="4.5" customHeight="1" x14ac:dyDescent="0.2">
      <c r="A49" s="57"/>
      <c r="B49" s="58"/>
      <c r="C49" s="58"/>
      <c r="D49" s="58"/>
      <c r="E49" s="58"/>
      <c r="F49" s="58"/>
      <c r="G49" s="58"/>
      <c r="H49" s="58"/>
      <c r="I49" s="58"/>
    </row>
    <row r="50" spans="1:9" s="38" customFormat="1" x14ac:dyDescent="0.2">
      <c r="A50" s="60" t="s">
        <v>74</v>
      </c>
      <c r="B50" s="52">
        <v>0.4</v>
      </c>
      <c r="C50" s="52">
        <v>1.9</v>
      </c>
      <c r="D50" s="52">
        <v>11.1</v>
      </c>
      <c r="E50" s="52">
        <v>9.6999999999999993</v>
      </c>
      <c r="F50" s="52">
        <v>4.8032384927956535</v>
      </c>
      <c r="G50" s="52">
        <v>27.503238492795653</v>
      </c>
      <c r="H50" s="52">
        <v>5.5974407466744056</v>
      </c>
      <c r="I50" s="52">
        <v>24.570337269750876</v>
      </c>
    </row>
    <row r="51" spans="1:9" s="38" customFormat="1" ht="4.5" customHeight="1" x14ac:dyDescent="0.2">
      <c r="A51" s="60"/>
      <c r="B51" s="52"/>
      <c r="C51" s="52"/>
      <c r="D51" s="52"/>
      <c r="E51" s="52"/>
      <c r="F51" s="52"/>
      <c r="G51" s="52"/>
      <c r="H51" s="52"/>
      <c r="I51" s="52"/>
    </row>
    <row r="52" spans="1:9" s="61" customFormat="1" x14ac:dyDescent="0.2">
      <c r="A52" s="81" t="s">
        <v>75</v>
      </c>
      <c r="B52" s="80">
        <v>2645.9028791697551</v>
      </c>
      <c r="C52" s="80">
        <v>760.8001526933009</v>
      </c>
      <c r="D52" s="80">
        <v>913.40252470173698</v>
      </c>
      <c r="E52" s="80">
        <v>715.3696791113166</v>
      </c>
      <c r="F52" s="80">
        <v>701.8964876488991</v>
      </c>
      <c r="G52" s="80">
        <v>3091.4688441552539</v>
      </c>
      <c r="H52" s="80">
        <v>762.42658832216455</v>
      </c>
      <c r="I52" s="80">
        <v>688.0280953086351</v>
      </c>
    </row>
    <row r="53" spans="1:9" s="55" customFormat="1" x14ac:dyDescent="0.2">
      <c r="A53" s="54" t="s">
        <v>81</v>
      </c>
      <c r="B53" s="47">
        <v>0.10069375267272547</v>
      </c>
      <c r="C53" s="47">
        <v>0.10797056653325332</v>
      </c>
      <c r="D53" s="47">
        <v>0.12075083230547649</v>
      </c>
      <c r="E53" s="47">
        <v>9.4522972099071956E-2</v>
      </c>
      <c r="F53" s="47">
        <v>9.4037993971117048E-2</v>
      </c>
      <c r="G53" s="47">
        <v>0.10429036087448619</v>
      </c>
      <c r="H53" s="47">
        <v>0.10000845833054887</v>
      </c>
      <c r="I53" s="47">
        <v>8.8577907267649247E-2</v>
      </c>
    </row>
    <row r="54" spans="1:9" s="55" customFormat="1" x14ac:dyDescent="0.2">
      <c r="A54" s="46" t="s">
        <v>78</v>
      </c>
      <c r="B54" s="49"/>
      <c r="C54" s="48">
        <v>5.9605777056911835E-2</v>
      </c>
      <c r="D54" s="48">
        <v>0.20058141611592739</v>
      </c>
      <c r="E54" s="48">
        <v>-0.21680785878612074</v>
      </c>
      <c r="F54" s="48">
        <v>-1.8833886668435329E-2</v>
      </c>
      <c r="G54" s="49"/>
      <c r="H54" s="48">
        <v>8.6237930718273681E-2</v>
      </c>
      <c r="I54" s="48">
        <v>-9.7581188999788959E-2</v>
      </c>
    </row>
    <row r="55" spans="1:9" s="55" customFormat="1" x14ac:dyDescent="0.2">
      <c r="A55" s="46" t="s">
        <v>79</v>
      </c>
      <c r="B55" s="48">
        <v>0.11397103611762494</v>
      </c>
      <c r="C55" s="48">
        <v>0.35978977609828156</v>
      </c>
      <c r="D55" s="48">
        <v>0.35700430569144692</v>
      </c>
      <c r="E55" s="48">
        <v>2.9013755094196014E-2</v>
      </c>
      <c r="F55" s="48">
        <v>-2.2432408069523735E-2</v>
      </c>
      <c r="G55" s="48">
        <v>0.16839845804367193</v>
      </c>
      <c r="H55" s="48">
        <v>2.137796138849124E-3</v>
      </c>
      <c r="I55" s="48">
        <v>-0.24674163175396935</v>
      </c>
    </row>
    <row r="56" spans="1:9" s="55" customFormat="1" x14ac:dyDescent="0.2">
      <c r="A56" s="46"/>
      <c r="B56" s="48"/>
      <c r="C56" s="48"/>
      <c r="D56" s="48"/>
      <c r="E56" s="48"/>
      <c r="F56" s="48"/>
      <c r="G56" s="48"/>
      <c r="H56" s="48"/>
      <c r="I56" s="48"/>
    </row>
    <row r="57" spans="1:9" s="55" customFormat="1" x14ac:dyDescent="0.2">
      <c r="A57" s="46"/>
      <c r="B57" s="48"/>
      <c r="C57" s="48"/>
      <c r="D57" s="48"/>
      <c r="E57" s="48"/>
      <c r="F57" s="48"/>
      <c r="G57" s="48"/>
      <c r="H57" s="48"/>
      <c r="I57" s="48"/>
    </row>
    <row r="58" spans="1:9" s="38" customFormat="1" x14ac:dyDescent="0.2">
      <c r="A58" s="57"/>
      <c r="B58" s="58"/>
      <c r="C58" s="58"/>
      <c r="D58" s="58"/>
      <c r="E58" s="58"/>
      <c r="F58" s="58"/>
      <c r="G58" s="58"/>
      <c r="H58" s="58"/>
      <c r="I58" s="66" t="s">
        <v>284</v>
      </c>
    </row>
    <row r="59" spans="1:9" x14ac:dyDescent="0.2">
      <c r="A59" s="77" t="s">
        <v>178</v>
      </c>
      <c r="B59" s="78" t="s">
        <v>2</v>
      </c>
      <c r="C59" s="78"/>
      <c r="D59" s="78" t="s">
        <v>4</v>
      </c>
      <c r="E59" s="78"/>
      <c r="F59" s="78" t="s">
        <v>249</v>
      </c>
      <c r="G59" s="78" t="s">
        <v>250</v>
      </c>
      <c r="H59" s="78"/>
      <c r="I59" s="78" t="s">
        <v>252</v>
      </c>
    </row>
    <row r="60" spans="1:9" x14ac:dyDescent="0.2">
      <c r="A60" s="42"/>
    </row>
    <row r="61" spans="1:9" x14ac:dyDescent="0.2">
      <c r="A61" s="67" t="s">
        <v>165</v>
      </c>
    </row>
    <row r="62" spans="1:9" ht="6" customHeight="1" x14ac:dyDescent="0.2">
      <c r="A62" s="43"/>
    </row>
    <row r="63" spans="1:9" x14ac:dyDescent="0.2">
      <c r="A63" s="68" t="s">
        <v>160</v>
      </c>
    </row>
    <row r="64" spans="1:9" s="38" customFormat="1" x14ac:dyDescent="0.2">
      <c r="A64" s="60" t="s">
        <v>12</v>
      </c>
      <c r="B64" s="69">
        <v>443.26774</v>
      </c>
      <c r="C64" s="69"/>
      <c r="D64" s="69">
        <v>444.57643999999993</v>
      </c>
      <c r="E64" s="69"/>
      <c r="F64" s="69">
        <v>446.31427999999994</v>
      </c>
      <c r="G64" s="69">
        <v>446.31427999999994</v>
      </c>
      <c r="H64" s="69"/>
      <c r="I64" s="69">
        <v>447.5</v>
      </c>
    </row>
    <row r="65" spans="1:9" s="38" customFormat="1" x14ac:dyDescent="0.2">
      <c r="A65" s="60" t="s">
        <v>13</v>
      </c>
      <c r="B65" s="69">
        <v>11126.534947359662</v>
      </c>
      <c r="C65" s="69"/>
      <c r="D65" s="69">
        <v>12975.184352737777</v>
      </c>
      <c r="E65" s="69"/>
      <c r="F65" s="69">
        <v>13811.800776131615</v>
      </c>
      <c r="G65" s="69">
        <v>13811.800776131615</v>
      </c>
      <c r="H65" s="69"/>
      <c r="I65" s="69">
        <v>15586.4</v>
      </c>
    </row>
    <row r="66" spans="1:9" x14ac:dyDescent="0.2">
      <c r="A66" s="82" t="s">
        <v>173</v>
      </c>
      <c r="B66" s="82">
        <v>11569.802687359661</v>
      </c>
      <c r="C66" s="82"/>
      <c r="D66" s="82">
        <v>13419.760792737778</v>
      </c>
      <c r="E66" s="82"/>
      <c r="F66" s="82">
        <v>14258.115056131615</v>
      </c>
      <c r="G66" s="82">
        <v>14258.115056131615</v>
      </c>
      <c r="H66" s="82"/>
      <c r="I66" s="82">
        <v>16033.9</v>
      </c>
    </row>
    <row r="67" spans="1:9" ht="6" customHeight="1" x14ac:dyDescent="0.2">
      <c r="A67" s="57"/>
      <c r="B67" s="69"/>
      <c r="C67" s="70"/>
      <c r="D67" s="69"/>
      <c r="E67" s="69"/>
      <c r="F67" s="69"/>
      <c r="G67" s="69"/>
      <c r="H67" s="70"/>
      <c r="I67" s="69"/>
    </row>
    <row r="68" spans="1:9" x14ac:dyDescent="0.2">
      <c r="A68" s="82" t="s">
        <v>220</v>
      </c>
      <c r="B68" s="82">
        <v>11.591308875344001</v>
      </c>
      <c r="C68" s="82"/>
      <c r="D68" s="82">
        <v>24.254136829650005</v>
      </c>
      <c r="E68" s="82"/>
      <c r="F68" s="82">
        <v>39.110270407499939</v>
      </c>
      <c r="G68" s="82">
        <v>39.110270407499939</v>
      </c>
      <c r="H68" s="82"/>
      <c r="I68" s="82">
        <v>69.3</v>
      </c>
    </row>
    <row r="69" spans="1:9" ht="6" customHeight="1" x14ac:dyDescent="0.2">
      <c r="A69" s="57"/>
      <c r="B69" s="71"/>
      <c r="C69" s="70"/>
      <c r="D69" s="71"/>
      <c r="E69" s="71"/>
      <c r="F69" s="71"/>
      <c r="G69" s="71"/>
      <c r="H69" s="70"/>
      <c r="I69" s="71"/>
    </row>
    <row r="70" spans="1:9" x14ac:dyDescent="0.2">
      <c r="A70" s="72" t="s">
        <v>230</v>
      </c>
      <c r="B70" s="71"/>
      <c r="C70" s="70"/>
      <c r="D70" s="71"/>
      <c r="E70" s="71"/>
      <c r="F70" s="71"/>
      <c r="G70" s="71"/>
      <c r="H70" s="70"/>
      <c r="I70" s="71"/>
    </row>
    <row r="71" spans="1:9" s="38" customFormat="1" x14ac:dyDescent="0.2">
      <c r="A71" s="60" t="s">
        <v>231</v>
      </c>
      <c r="B71" s="69">
        <v>1721.6469999999999</v>
      </c>
      <c r="C71" s="74"/>
      <c r="D71" s="69">
        <v>1562.30429315625</v>
      </c>
      <c r="E71" s="69"/>
      <c r="F71" s="69">
        <v>1473.1479999999999</v>
      </c>
      <c r="G71" s="69">
        <v>1473.1479999999999</v>
      </c>
      <c r="H71" s="74"/>
      <c r="I71" s="69">
        <v>1636.05</v>
      </c>
    </row>
    <row r="72" spans="1:9" s="38" customFormat="1" x14ac:dyDescent="0.2">
      <c r="A72" s="60" t="s">
        <v>232</v>
      </c>
      <c r="B72" s="69"/>
      <c r="C72" s="74"/>
      <c r="D72" s="69"/>
      <c r="E72" s="69"/>
      <c r="F72" s="69"/>
      <c r="G72" s="69"/>
      <c r="H72" s="74"/>
      <c r="I72" s="69">
        <v>119.45</v>
      </c>
    </row>
    <row r="73" spans="1:9" x14ac:dyDescent="0.2">
      <c r="A73" s="82" t="s">
        <v>233</v>
      </c>
      <c r="B73" s="82">
        <v>1721.6469999999999</v>
      </c>
      <c r="C73" s="82"/>
      <c r="D73" s="82">
        <v>1562.30429315625</v>
      </c>
      <c r="E73" s="82"/>
      <c r="F73" s="82">
        <v>1473.1479999999999</v>
      </c>
      <c r="G73" s="82">
        <v>1473.1479999999999</v>
      </c>
      <c r="H73" s="82"/>
      <c r="I73" s="82">
        <v>1755.5</v>
      </c>
    </row>
    <row r="74" spans="1:9" ht="6" customHeight="1" x14ac:dyDescent="0.2">
      <c r="A74" s="57"/>
      <c r="B74" s="71"/>
      <c r="C74" s="70"/>
      <c r="D74" s="71"/>
      <c r="E74" s="71"/>
      <c r="F74" s="71"/>
      <c r="G74" s="71"/>
      <c r="H74" s="70"/>
      <c r="I74" s="71"/>
    </row>
    <row r="75" spans="1:9" x14ac:dyDescent="0.2">
      <c r="A75" s="72" t="s">
        <v>161</v>
      </c>
      <c r="B75" s="71"/>
      <c r="C75" s="70"/>
      <c r="D75" s="71"/>
      <c r="E75" s="71"/>
      <c r="F75" s="71"/>
      <c r="G75" s="71"/>
      <c r="H75" s="70"/>
      <c r="I75" s="71"/>
    </row>
    <row r="76" spans="1:9" s="38" customFormat="1" x14ac:dyDescent="0.2">
      <c r="A76" s="60" t="s">
        <v>161</v>
      </c>
      <c r="B76" s="69">
        <v>3005.6050183664788</v>
      </c>
      <c r="C76" s="74"/>
      <c r="D76" s="69">
        <v>3521.6326183582833</v>
      </c>
      <c r="E76" s="69"/>
      <c r="F76" s="69">
        <v>3766.7268869536829</v>
      </c>
      <c r="G76" s="69">
        <v>3766.7268869536829</v>
      </c>
      <c r="H76" s="74"/>
      <c r="I76" s="69">
        <v>3646.1</v>
      </c>
    </row>
    <row r="77" spans="1:9" s="38" customFormat="1" x14ac:dyDescent="0.2">
      <c r="A77" s="60" t="s">
        <v>234</v>
      </c>
      <c r="B77" s="69">
        <v>3434.6935841961972</v>
      </c>
      <c r="C77" s="74"/>
      <c r="D77" s="69">
        <v>3886.450426665438</v>
      </c>
      <c r="E77" s="69"/>
      <c r="F77" s="69">
        <v>1147.9137506052275</v>
      </c>
      <c r="G77" s="69">
        <v>1147.9137506052275</v>
      </c>
      <c r="H77" s="74"/>
      <c r="I77" s="69">
        <v>959.8</v>
      </c>
    </row>
    <row r="78" spans="1:9" x14ac:dyDescent="0.2">
      <c r="A78" s="82" t="s">
        <v>221</v>
      </c>
      <c r="B78" s="82">
        <v>6440.298602562676</v>
      </c>
      <c r="C78" s="82"/>
      <c r="D78" s="82">
        <v>7408.0830450237208</v>
      </c>
      <c r="E78" s="82"/>
      <c r="F78" s="82">
        <v>4914.6406375589104</v>
      </c>
      <c r="G78" s="82">
        <v>4914.6406375589104</v>
      </c>
      <c r="H78" s="82"/>
      <c r="I78" s="82">
        <v>4605.8999999999996</v>
      </c>
    </row>
    <row r="79" spans="1:9" ht="6" customHeight="1" x14ac:dyDescent="0.2">
      <c r="A79" s="57"/>
      <c r="B79" s="71"/>
      <c r="C79" s="70"/>
      <c r="D79" s="71"/>
      <c r="E79" s="71"/>
      <c r="F79" s="71"/>
      <c r="G79" s="71"/>
      <c r="H79" s="70"/>
      <c r="I79" s="71"/>
    </row>
    <row r="80" spans="1:9" x14ac:dyDescent="0.2">
      <c r="A80" s="82" t="s">
        <v>222</v>
      </c>
      <c r="B80" s="82">
        <v>19743.339598797684</v>
      </c>
      <c r="C80" s="82"/>
      <c r="D80" s="82">
        <v>22414.402267747399</v>
      </c>
      <c r="E80" s="82"/>
      <c r="F80" s="82">
        <v>20685.013964098027</v>
      </c>
      <c r="G80" s="82">
        <v>20685.013964098027</v>
      </c>
      <c r="H80" s="82"/>
      <c r="I80" s="82">
        <v>22464.6</v>
      </c>
    </row>
    <row r="81" spans="1:9" x14ac:dyDescent="0.2">
      <c r="A81" s="57"/>
      <c r="B81" s="71"/>
      <c r="C81" s="70"/>
      <c r="D81" s="71"/>
      <c r="E81" s="71"/>
      <c r="F81" s="71"/>
      <c r="G81" s="71"/>
      <c r="H81" s="70"/>
      <c r="I81" s="71"/>
    </row>
    <row r="82" spans="1:9" x14ac:dyDescent="0.2">
      <c r="A82" s="75" t="s">
        <v>162</v>
      </c>
      <c r="B82" s="71"/>
      <c r="C82" s="70"/>
      <c r="D82" s="71"/>
      <c r="E82" s="71"/>
      <c r="F82" s="71"/>
      <c r="G82" s="71"/>
      <c r="H82" s="70"/>
      <c r="I82" s="71"/>
    </row>
    <row r="83" spans="1:9" ht="6" customHeight="1" x14ac:dyDescent="0.2">
      <c r="A83" s="57"/>
      <c r="B83" s="71"/>
      <c r="C83" s="70"/>
      <c r="D83" s="71"/>
      <c r="E83" s="71"/>
      <c r="F83" s="71"/>
      <c r="G83" s="71"/>
      <c r="H83" s="70"/>
      <c r="I83" s="71"/>
    </row>
    <row r="84" spans="1:9" x14ac:dyDescent="0.2">
      <c r="A84" s="72" t="s">
        <v>163</v>
      </c>
      <c r="B84" s="71"/>
      <c r="C84" s="70"/>
      <c r="D84" s="71"/>
      <c r="E84" s="71"/>
      <c r="F84" s="71"/>
      <c r="G84" s="71"/>
      <c r="H84" s="70"/>
      <c r="I84" s="71"/>
    </row>
    <row r="85" spans="1:9" s="38" customFormat="1" x14ac:dyDescent="0.2">
      <c r="A85" s="60" t="s">
        <v>15</v>
      </c>
      <c r="B85" s="69">
        <v>1169.221481067666</v>
      </c>
      <c r="C85" s="74"/>
      <c r="D85" s="69">
        <v>1186.5617275409197</v>
      </c>
      <c r="E85" s="69"/>
      <c r="F85" s="69">
        <v>1145.8108957288487</v>
      </c>
      <c r="G85" s="69">
        <v>1145.8108957288487</v>
      </c>
      <c r="H85" s="74"/>
      <c r="I85" s="69">
        <v>1140.3198812644096</v>
      </c>
    </row>
    <row r="86" spans="1:9" s="38" customFormat="1" x14ac:dyDescent="0.2">
      <c r="A86" s="60" t="s">
        <v>16</v>
      </c>
      <c r="B86" s="69">
        <v>4318.6297443754129</v>
      </c>
      <c r="C86" s="74"/>
      <c r="D86" s="69">
        <v>4534.1984957145269</v>
      </c>
      <c r="E86" s="69"/>
      <c r="F86" s="69">
        <v>4577.5195236278678</v>
      </c>
      <c r="G86" s="69">
        <v>4577.5195236278678</v>
      </c>
      <c r="H86" s="74"/>
      <c r="I86" s="69">
        <v>4564.7801187355908</v>
      </c>
    </row>
    <row r="87" spans="1:9" s="38" customFormat="1" hidden="1" x14ac:dyDescent="0.2">
      <c r="A87" s="60" t="s">
        <v>235</v>
      </c>
      <c r="B87" s="69">
        <v>939.25971891439917</v>
      </c>
      <c r="C87" s="74"/>
      <c r="D87" s="69">
        <v>847.63636859124949</v>
      </c>
      <c r="E87" s="69"/>
      <c r="F87" s="69">
        <v>1015.5384258899994</v>
      </c>
      <c r="G87" s="69">
        <v>1015.5384258899994</v>
      </c>
      <c r="H87" s="74"/>
      <c r="I87" s="69"/>
    </row>
    <row r="88" spans="1:9" s="38" customFormat="1" x14ac:dyDescent="0.2">
      <c r="A88" s="60" t="s">
        <v>17</v>
      </c>
      <c r="B88" s="69">
        <v>141.82592591346466</v>
      </c>
      <c r="C88" s="74"/>
      <c r="D88" s="69">
        <v>155.81045298500001</v>
      </c>
      <c r="E88" s="69"/>
      <c r="F88" s="69">
        <v>113.10516842702353</v>
      </c>
      <c r="G88" s="69">
        <v>113.10516842702353</v>
      </c>
      <c r="H88" s="74"/>
      <c r="I88" s="69">
        <v>227.7</v>
      </c>
    </row>
    <row r="89" spans="1:9" s="38" customFormat="1" x14ac:dyDescent="0.2">
      <c r="A89" s="60"/>
      <c r="B89" s="69"/>
      <c r="C89" s="74"/>
      <c r="D89" s="69"/>
      <c r="E89" s="69"/>
      <c r="F89" s="69"/>
      <c r="G89" s="69"/>
      <c r="H89" s="74"/>
      <c r="I89" s="69"/>
    </row>
    <row r="90" spans="1:9" x14ac:dyDescent="0.2">
      <c r="A90" s="82" t="s">
        <v>223</v>
      </c>
      <c r="B90" s="82">
        <v>5629.6771513565436</v>
      </c>
      <c r="C90" s="82"/>
      <c r="D90" s="82">
        <v>5876.5706762404461</v>
      </c>
      <c r="E90" s="82"/>
      <c r="F90" s="82">
        <v>5836.4355877837397</v>
      </c>
      <c r="G90" s="82">
        <v>5836.4355877837397</v>
      </c>
      <c r="H90" s="82"/>
      <c r="I90" s="82">
        <v>5932.8</v>
      </c>
    </row>
    <row r="91" spans="1:9" ht="6" customHeight="1" x14ac:dyDescent="0.2">
      <c r="A91" s="57"/>
      <c r="B91" s="71"/>
      <c r="C91" s="70"/>
      <c r="D91" s="71"/>
      <c r="E91" s="71"/>
      <c r="F91" s="71"/>
      <c r="G91" s="71"/>
      <c r="H91" s="70"/>
      <c r="I91" s="71"/>
    </row>
    <row r="92" spans="1:9" x14ac:dyDescent="0.2">
      <c r="A92" s="72" t="s">
        <v>164</v>
      </c>
      <c r="B92" s="71"/>
      <c r="C92" s="70"/>
      <c r="D92" s="71"/>
      <c r="E92" s="71"/>
      <c r="F92" s="71"/>
      <c r="G92" s="71"/>
      <c r="H92" s="70"/>
      <c r="I92" s="71"/>
    </row>
    <row r="93" spans="1:9" s="38" customFormat="1" x14ac:dyDescent="0.2">
      <c r="A93" s="60"/>
      <c r="B93" s="69"/>
      <c r="C93" s="74"/>
      <c r="D93" s="69"/>
      <c r="E93" s="69"/>
      <c r="F93" s="69"/>
      <c r="G93" s="69"/>
      <c r="H93" s="74"/>
      <c r="I93" s="69"/>
    </row>
    <row r="94" spans="1:9" s="38" customFormat="1" x14ac:dyDescent="0.2">
      <c r="A94" s="60" t="s">
        <v>18</v>
      </c>
      <c r="B94" s="69">
        <v>1226.2473</v>
      </c>
      <c r="C94" s="74"/>
      <c r="D94" s="69">
        <v>1243.8851528655439</v>
      </c>
      <c r="E94" s="69"/>
      <c r="F94" s="69">
        <v>1258.6879280125002</v>
      </c>
      <c r="G94" s="69">
        <v>1258.6879280125002</v>
      </c>
      <c r="H94" s="74"/>
      <c r="I94" s="69">
        <v>1227.0999999999999</v>
      </c>
    </row>
    <row r="95" spans="1:9" s="38" customFormat="1" x14ac:dyDescent="0.2">
      <c r="A95" s="60" t="s">
        <v>19</v>
      </c>
      <c r="B95" s="69">
        <v>4513.182392016417</v>
      </c>
      <c r="C95" s="74"/>
      <c r="D95" s="69">
        <v>4759.2223328428381</v>
      </c>
      <c r="E95" s="69"/>
      <c r="F95" s="69">
        <v>5427.4781871808145</v>
      </c>
      <c r="G95" s="69">
        <v>5427.4781871808145</v>
      </c>
      <c r="H95" s="74"/>
      <c r="I95" s="69">
        <v>5406.2</v>
      </c>
    </row>
    <row r="96" spans="1:9" s="38" customFormat="1" x14ac:dyDescent="0.2">
      <c r="A96" s="60" t="s">
        <v>20</v>
      </c>
      <c r="B96" s="69">
        <v>1972.45831720096</v>
      </c>
      <c r="C96" s="74"/>
      <c r="D96" s="69">
        <v>2889.5441541703431</v>
      </c>
      <c r="E96" s="69"/>
      <c r="F96" s="69">
        <v>2844.0934236940002</v>
      </c>
      <c r="G96" s="69">
        <v>2844.0934236940002</v>
      </c>
      <c r="H96" s="74"/>
      <c r="I96" s="69">
        <v>3486.2</v>
      </c>
    </row>
    <row r="97" spans="1:9" s="38" customFormat="1" x14ac:dyDescent="0.2">
      <c r="A97" s="60" t="s">
        <v>235</v>
      </c>
      <c r="B97" s="73">
        <v>939.25971891439917</v>
      </c>
      <c r="C97" s="73"/>
      <c r="D97" s="73">
        <v>847.63636859124949</v>
      </c>
      <c r="E97" s="73"/>
      <c r="F97" s="73">
        <v>1015.5384258899994</v>
      </c>
      <c r="G97" s="73">
        <v>1015.5384258899994</v>
      </c>
      <c r="H97" s="74"/>
      <c r="I97" s="69">
        <v>1949.5</v>
      </c>
    </row>
    <row r="98" spans="1:9" s="38" customFormat="1" x14ac:dyDescent="0.2">
      <c r="A98" s="60" t="s">
        <v>21</v>
      </c>
      <c r="B98" s="69">
        <v>5462.5160468352469</v>
      </c>
      <c r="C98" s="74"/>
      <c r="D98" s="69">
        <v>6797.5393891765207</v>
      </c>
      <c r="E98" s="69"/>
      <c r="F98" s="69">
        <v>4302.7804029430499</v>
      </c>
      <c r="G98" s="69">
        <v>4302.7804029430499</v>
      </c>
      <c r="H98" s="74"/>
      <c r="I98" s="69">
        <v>4462.8</v>
      </c>
    </row>
    <row r="99" spans="1:9" x14ac:dyDescent="0.2">
      <c r="A99" s="82" t="s">
        <v>224</v>
      </c>
      <c r="B99" s="82">
        <v>14113.663774967023</v>
      </c>
      <c r="C99" s="82"/>
      <c r="D99" s="82">
        <v>16537.827397646495</v>
      </c>
      <c r="E99" s="82"/>
      <c r="F99" s="82">
        <v>14848.578367720365</v>
      </c>
      <c r="G99" s="82">
        <v>14848.578367720365</v>
      </c>
      <c r="H99" s="82"/>
      <c r="I99" s="82">
        <v>16531.8</v>
      </c>
    </row>
    <row r="100" spans="1:9" ht="6" customHeight="1" x14ac:dyDescent="0.2">
      <c r="A100" s="57"/>
      <c r="B100" s="71"/>
      <c r="C100" s="70"/>
      <c r="D100" s="71"/>
      <c r="E100" s="71"/>
      <c r="F100" s="71"/>
      <c r="G100" s="71"/>
      <c r="H100" s="70"/>
      <c r="I100" s="71"/>
    </row>
    <row r="101" spans="1:9" x14ac:dyDescent="0.2">
      <c r="A101" s="82" t="s">
        <v>225</v>
      </c>
      <c r="B101" s="82">
        <v>19743.340926323566</v>
      </c>
      <c r="C101" s="82"/>
      <c r="D101" s="82">
        <v>22414.398073886943</v>
      </c>
      <c r="E101" s="82"/>
      <c r="F101" s="82">
        <v>20685.013955504106</v>
      </c>
      <c r="G101" s="82">
        <v>20685.013955504106</v>
      </c>
      <c r="H101" s="82"/>
      <c r="I101" s="82">
        <v>22464.6</v>
      </c>
    </row>
    <row r="102" spans="1:9" x14ac:dyDescent="0.2">
      <c r="A102" s="37" t="s">
        <v>285</v>
      </c>
    </row>
    <row r="103" spans="1:9" x14ac:dyDescent="0.2">
      <c r="E103" s="76"/>
      <c r="F103" s="76"/>
    </row>
  </sheetData>
  <customSheetViews>
    <customSheetView guid="{AA03D33C-F4CC-45DE-A4C4-EB2FF93B3627}" showGridLines="0" topLeftCell="B1">
      <pane xSplit="1" ySplit="4" topLeftCell="M16" activePane="bottomRight" state="frozen"/>
      <selection pane="bottomRight" activeCell="R38" sqref="R38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1">
      <pane xSplit="1" ySplit="4" topLeftCell="C57" activePane="bottomRight" state="frozen"/>
      <selection pane="bottomRight" activeCell="N75" sqref="N75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1">
      <pane xSplit="1" ySplit="4" topLeftCell="K5" activePane="bottomRight" state="frozen"/>
      <selection pane="bottomRight" activeCell="T5" sqref="T5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1">
      <pane xSplit="1" ySplit="4" topLeftCell="C45" activePane="bottomRight" state="frozen"/>
      <selection pane="bottomRight" activeCell="A57" sqref="A57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1">
      <pane xSplit="1" ySplit="4" topLeftCell="C86" activePane="bottomRight" state="frozen"/>
      <selection pane="bottomRight" activeCell="G62" sqref="G62"/>
      <pageMargins left="0.7" right="0.7" top="0.75" bottom="0.75" header="0.3" footer="0.3"/>
      <pageSetup paperSize="9" orientation="portrait" r:id="rId5"/>
    </customSheetView>
    <customSheetView guid="{A2D1E21C-9556-435B-8203-35CEEEFA09B8}" showPageBreaks="1" showGridLines="0" topLeftCell="B1">
      <pane xSplit="1" ySplit="4" topLeftCell="M41" activePane="bottomRight" state="frozen"/>
      <selection pane="bottomRight" activeCell="V63" sqref="V63"/>
      <pageMargins left="0.7" right="0.7" top="0.75" bottom="0.75" header="0.3" footer="0.3"/>
      <pageSetup paperSize="9" orientation="portrait" r:id="rId6"/>
    </customSheetView>
  </customSheetViews>
  <pageMargins left="0.39370078740157483" right="0.19685039370078741" top="0.39370078740157483" bottom="0.19685039370078741" header="0.31496062992125984" footer="0.31496062992125984"/>
  <pageSetup paperSize="9" scale="52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showGridLines="0" workbookViewId="0">
      <selection activeCell="B2" sqref="B2"/>
    </sheetView>
  </sheetViews>
  <sheetFormatPr defaultRowHeight="15" x14ac:dyDescent="0.25"/>
  <cols>
    <col min="2" max="2" width="78.28515625" bestFit="1" customWidth="1"/>
    <col min="3" max="3" width="20" bestFit="1" customWidth="1"/>
    <col min="5" max="5" width="28.85546875" bestFit="1" customWidth="1"/>
    <col min="6" max="6" width="10" bestFit="1" customWidth="1"/>
  </cols>
  <sheetData>
    <row r="1" spans="2:5" ht="15.75" thickBot="1" x14ac:dyDescent="0.3"/>
    <row r="2" spans="2:5" x14ac:dyDescent="0.25">
      <c r="B2" s="19" t="s">
        <v>258</v>
      </c>
      <c r="C2" s="20" t="s">
        <v>254</v>
      </c>
    </row>
    <row r="3" spans="2:5" x14ac:dyDescent="0.25">
      <c r="B3" s="21"/>
      <c r="C3" s="22"/>
    </row>
    <row r="4" spans="2:5" x14ac:dyDescent="0.25">
      <c r="B4" s="23" t="s">
        <v>257</v>
      </c>
      <c r="C4" s="24">
        <f>'Inc. st and BS (USD)'!F12</f>
        <v>34.088340572664492</v>
      </c>
    </row>
    <row r="5" spans="2:5" x14ac:dyDescent="0.25">
      <c r="B5" s="21"/>
      <c r="C5" s="22"/>
    </row>
    <row r="6" spans="2:5" x14ac:dyDescent="0.25">
      <c r="B6" s="21" t="s">
        <v>253</v>
      </c>
      <c r="C6" s="25">
        <f>'Inc. st and BS (USD)'!F6</f>
        <v>110.53950137041109</v>
      </c>
    </row>
    <row r="7" spans="2:5" x14ac:dyDescent="0.25">
      <c r="B7" s="21" t="s">
        <v>255</v>
      </c>
      <c r="C7" s="25">
        <f>-686770.15*1.42221164679859/10^6</f>
        <v>-0.97673250600361461</v>
      </c>
    </row>
    <row r="8" spans="2:5" ht="15.75" thickBot="1" x14ac:dyDescent="0.3">
      <c r="B8" s="21" t="s">
        <v>260</v>
      </c>
      <c r="C8" s="26">
        <f>SUM(C6:C7)</f>
        <v>109.56276886440747</v>
      </c>
    </row>
    <row r="9" spans="2:5" ht="15.75" thickTop="1" x14ac:dyDescent="0.25">
      <c r="B9" s="21"/>
      <c r="C9" s="25"/>
    </row>
    <row r="10" spans="2:5" x14ac:dyDescent="0.25">
      <c r="B10" s="27" t="s">
        <v>261</v>
      </c>
      <c r="C10" s="28">
        <f>C4/C8</f>
        <v>0.31113069636686064</v>
      </c>
    </row>
    <row r="11" spans="2:5" x14ac:dyDescent="0.25">
      <c r="B11" s="21"/>
      <c r="C11" s="25"/>
    </row>
    <row r="12" spans="2:5" x14ac:dyDescent="0.25">
      <c r="B12" s="23" t="s">
        <v>259</v>
      </c>
      <c r="C12" s="24">
        <f>'Inc. st and BS (USD)'!H6</f>
        <v>113.96773721765662</v>
      </c>
    </row>
    <row r="13" spans="2:5" x14ac:dyDescent="0.25">
      <c r="B13" s="21" t="s">
        <v>256</v>
      </c>
      <c r="C13" s="25">
        <f>-2444406/10^6</f>
        <v>-2.4444059999999999</v>
      </c>
    </row>
    <row r="14" spans="2:5" ht="15.75" thickBot="1" x14ac:dyDescent="0.3">
      <c r="B14" s="21" t="s">
        <v>278</v>
      </c>
      <c r="C14" s="29">
        <f>SUM(C12:C13)</f>
        <v>111.52333121765662</v>
      </c>
    </row>
    <row r="15" spans="2:5" ht="15.75" thickTop="1" x14ac:dyDescent="0.25">
      <c r="B15" s="21"/>
      <c r="C15" s="22"/>
    </row>
    <row r="16" spans="2:5" x14ac:dyDescent="0.25">
      <c r="B16" s="21" t="s">
        <v>281</v>
      </c>
      <c r="C16" s="30">
        <f>C14*C10</f>
        <v>34.698331702901548</v>
      </c>
      <c r="E16" s="10"/>
    </row>
    <row r="17" spans="2:10" x14ac:dyDescent="0.25">
      <c r="B17" s="31" t="s">
        <v>279</v>
      </c>
      <c r="C17" s="30"/>
      <c r="E17" s="10"/>
    </row>
    <row r="18" spans="2:10" x14ac:dyDescent="0.25">
      <c r="B18" s="21" t="s">
        <v>280</v>
      </c>
      <c r="C18" s="30">
        <f>(5.59433514351252-3.56436070760672)</f>
        <v>2.0299744359058001</v>
      </c>
      <c r="E18" s="10"/>
    </row>
    <row r="19" spans="2:10" x14ac:dyDescent="0.25">
      <c r="B19" s="35" t="s">
        <v>283</v>
      </c>
      <c r="C19" s="36">
        <v>-0.84</v>
      </c>
      <c r="E19" s="10"/>
    </row>
    <row r="20" spans="2:10" x14ac:dyDescent="0.25">
      <c r="B20" s="21" t="s">
        <v>282</v>
      </c>
      <c r="C20" s="30">
        <f>I33/G24</f>
        <v>-1.8865989744037999</v>
      </c>
    </row>
    <row r="21" spans="2:10" ht="15.75" thickBot="1" x14ac:dyDescent="0.3">
      <c r="B21" s="32" t="s">
        <v>274</v>
      </c>
      <c r="C21" s="29">
        <f>SUM(C16:C20)</f>
        <v>34.001707164403541</v>
      </c>
      <c r="E21" s="11" t="s">
        <v>262</v>
      </c>
      <c r="F21" s="12" t="s">
        <v>273</v>
      </c>
      <c r="G21" s="12" t="s">
        <v>271</v>
      </c>
      <c r="H21" s="12" t="s">
        <v>272</v>
      </c>
      <c r="I21" s="12"/>
      <c r="J21" s="13"/>
    </row>
    <row r="22" spans="2:10" ht="15.75" thickTop="1" x14ac:dyDescent="0.25">
      <c r="B22" s="21"/>
      <c r="C22" s="22"/>
      <c r="E22" s="7" t="s">
        <v>263</v>
      </c>
      <c r="F22" s="14">
        <v>1874.8503681029599</v>
      </c>
      <c r="G22" s="15">
        <v>1</v>
      </c>
      <c r="H22" s="15">
        <v>1</v>
      </c>
      <c r="I22" s="14">
        <f>+F22-(F22/G22*H22)</f>
        <v>0</v>
      </c>
      <c r="J22" s="8"/>
    </row>
    <row r="23" spans="2:10" ht="15.75" thickBot="1" x14ac:dyDescent="0.3">
      <c r="B23" s="33" t="s">
        <v>275</v>
      </c>
      <c r="C23" s="34">
        <f>'Inc. st and BS (USD)'!H12</f>
        <v>33.174575967773137</v>
      </c>
      <c r="E23" s="7" t="s">
        <v>264</v>
      </c>
      <c r="F23" s="14">
        <v>0</v>
      </c>
      <c r="G23" s="15">
        <v>1</v>
      </c>
      <c r="H23" s="15">
        <v>1</v>
      </c>
      <c r="I23" s="14">
        <f t="shared" ref="I23:I32" si="0">+F23-(F23/G23*H23)</f>
        <v>0</v>
      </c>
      <c r="J23" s="8"/>
    </row>
    <row r="24" spans="2:10" x14ac:dyDescent="0.25">
      <c r="C24" s="10"/>
      <c r="E24" s="7" t="s">
        <v>238</v>
      </c>
      <c r="F24" s="14">
        <v>13618.97468347062</v>
      </c>
      <c r="G24" s="15">
        <v>66.892825311942957</v>
      </c>
      <c r="H24" s="15">
        <v>67.523075000000006</v>
      </c>
      <c r="I24" s="14">
        <f t="shared" si="0"/>
        <v>-128.31502490569437</v>
      </c>
      <c r="J24" s="8"/>
    </row>
    <row r="25" spans="2:10" x14ac:dyDescent="0.25">
      <c r="E25" s="7" t="s">
        <v>265</v>
      </c>
      <c r="F25" s="14">
        <v>3269.8588748856823</v>
      </c>
      <c r="G25" s="15">
        <v>66.892825311942957</v>
      </c>
      <c r="H25" s="15">
        <v>67.523075000000006</v>
      </c>
      <c r="I25" s="14">
        <f t="shared" si="0"/>
        <v>-30.807900941199023</v>
      </c>
      <c r="J25" s="8"/>
    </row>
    <row r="26" spans="2:10" x14ac:dyDescent="0.25">
      <c r="E26" s="7" t="s">
        <v>266</v>
      </c>
      <c r="F26" s="14">
        <v>97.074425817055385</v>
      </c>
      <c r="G26" s="15">
        <v>49.216843137254905</v>
      </c>
      <c r="H26" s="15">
        <v>48.08636666666667</v>
      </c>
      <c r="I26" s="14">
        <f t="shared" si="0"/>
        <v>2.2297316789701966</v>
      </c>
      <c r="J26" s="8"/>
    </row>
    <row r="27" spans="2:10" x14ac:dyDescent="0.25">
      <c r="E27" s="7" t="s">
        <v>267</v>
      </c>
      <c r="F27" s="14">
        <v>640.96450319866847</v>
      </c>
      <c r="G27" s="15">
        <v>66.892825311942957</v>
      </c>
      <c r="H27" s="15">
        <v>67.523075000000006</v>
      </c>
      <c r="I27" s="14">
        <f t="shared" si="0"/>
        <v>-6.0390284953994069</v>
      </c>
      <c r="J27" s="8"/>
    </row>
    <row r="28" spans="2:10" x14ac:dyDescent="0.25">
      <c r="E28" s="7" t="s">
        <v>268</v>
      </c>
      <c r="F28" s="14">
        <v>0</v>
      </c>
      <c r="G28" s="15">
        <v>4.462766666666667</v>
      </c>
      <c r="H28" s="15">
        <v>4.2605666666666666</v>
      </c>
      <c r="I28" s="14">
        <f t="shared" si="0"/>
        <v>0</v>
      </c>
      <c r="J28" s="8"/>
    </row>
    <row r="29" spans="2:10" x14ac:dyDescent="0.25">
      <c r="E29" s="7" t="s">
        <v>269</v>
      </c>
      <c r="F29" s="14">
        <v>1276.3763519004499</v>
      </c>
      <c r="G29" s="15">
        <v>4.462766666666667</v>
      </c>
      <c r="H29" s="15">
        <v>4.2605666666666666</v>
      </c>
      <c r="I29" s="14">
        <f t="shared" si="0"/>
        <v>57.830336567212726</v>
      </c>
      <c r="J29" s="8"/>
    </row>
    <row r="30" spans="2:10" x14ac:dyDescent="0.25">
      <c r="E30" s="7" t="s">
        <v>276</v>
      </c>
      <c r="F30" s="14">
        <v>0</v>
      </c>
      <c r="G30" s="15"/>
      <c r="H30" s="15"/>
      <c r="I30" s="14"/>
      <c r="J30" s="8"/>
    </row>
    <row r="31" spans="2:10" x14ac:dyDescent="0.25">
      <c r="E31" s="7" t="s">
        <v>277</v>
      </c>
      <c r="F31" s="14">
        <v>0</v>
      </c>
      <c r="G31" s="15"/>
      <c r="H31" s="15"/>
      <c r="I31" s="14"/>
      <c r="J31" s="8"/>
    </row>
    <row r="32" spans="2:10" x14ac:dyDescent="0.25">
      <c r="E32" s="7" t="s">
        <v>270</v>
      </c>
      <c r="F32" s="14">
        <v>3006.8565389153318</v>
      </c>
      <c r="G32" s="15">
        <v>96.030239750445631</v>
      </c>
      <c r="H32" s="15">
        <v>96.704049999999981</v>
      </c>
      <c r="I32" s="14">
        <f t="shared" si="0"/>
        <v>-21.098049532374262</v>
      </c>
      <c r="J32" s="8"/>
    </row>
    <row r="33" spans="5:10" ht="15.75" thickBot="1" x14ac:dyDescent="0.3">
      <c r="E33" s="7"/>
      <c r="F33" s="6">
        <f>SUM(F22:F32)</f>
        <v>23784.955746290769</v>
      </c>
      <c r="G33" s="15"/>
      <c r="H33" s="15"/>
      <c r="I33" s="6">
        <f>SUM(I22:I32)</f>
        <v>-126.19993562848413</v>
      </c>
      <c r="J33" s="8" t="str">
        <f>IF(I33&gt;0,"Gain","Loss")</f>
        <v>Loss</v>
      </c>
    </row>
    <row r="34" spans="5:10" ht="15.75" thickTop="1" x14ac:dyDescent="0.25">
      <c r="E34" s="9"/>
      <c r="F34" s="16"/>
      <c r="G34" s="17"/>
      <c r="H34" s="17"/>
      <c r="I34" s="17"/>
      <c r="J34" s="18"/>
    </row>
    <row r="35" spans="5:10" x14ac:dyDescent="0.25">
      <c r="F35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3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61.85546875" style="37" customWidth="1"/>
    <col min="2" max="5" width="8.7109375" style="37" customWidth="1"/>
    <col min="6" max="7" width="9.140625" style="37"/>
    <col min="8" max="9" width="8.7109375" style="37" customWidth="1"/>
    <col min="10" max="16384" width="9.140625" style="37"/>
  </cols>
  <sheetData>
    <row r="2" spans="1:9" x14ac:dyDescent="0.2">
      <c r="A2" s="38"/>
    </row>
    <row r="3" spans="1:9" x14ac:dyDescent="0.2">
      <c r="A3" s="38"/>
    </row>
    <row r="4" spans="1:9" x14ac:dyDescent="0.2">
      <c r="A4" s="77" t="s">
        <v>206</v>
      </c>
      <c r="B4" s="78" t="s">
        <v>2</v>
      </c>
      <c r="C4" s="78" t="s">
        <v>3</v>
      </c>
      <c r="D4" s="78" t="s">
        <v>4</v>
      </c>
      <c r="E4" s="78" t="s">
        <v>226</v>
      </c>
      <c r="F4" s="78" t="s">
        <v>249</v>
      </c>
      <c r="G4" s="78" t="s">
        <v>250</v>
      </c>
      <c r="H4" s="78" t="s">
        <v>251</v>
      </c>
      <c r="I4" s="78" t="s">
        <v>252</v>
      </c>
    </row>
    <row r="5" spans="1:9" s="38" customFormat="1" ht="8.25" customHeight="1" x14ac:dyDescent="0.2">
      <c r="A5" s="41"/>
      <c r="B5" s="42"/>
      <c r="C5" s="42"/>
      <c r="D5" s="42"/>
      <c r="E5" s="42"/>
      <c r="F5" s="42"/>
      <c r="G5" s="42"/>
      <c r="H5" s="42"/>
      <c r="I5" s="42"/>
    </row>
    <row r="6" spans="1:9" x14ac:dyDescent="0.2">
      <c r="A6" s="79" t="s">
        <v>68</v>
      </c>
      <c r="B6" s="99">
        <v>429.74045801882971</v>
      </c>
      <c r="C6" s="99">
        <v>111.05515972488286</v>
      </c>
      <c r="D6" s="99">
        <v>116.42445523067934</v>
      </c>
      <c r="E6" s="99">
        <v>114.82869170268897</v>
      </c>
      <c r="F6" s="99">
        <v>110.53950137041109</v>
      </c>
      <c r="G6" s="99">
        <v>452.84780802866226</v>
      </c>
      <c r="H6" s="99">
        <v>113.96773721765662</v>
      </c>
      <c r="I6" s="99">
        <v>116.02396176182168</v>
      </c>
    </row>
    <row r="7" spans="1:9" s="50" customFormat="1" x14ac:dyDescent="0.2">
      <c r="A7" s="46" t="s">
        <v>78</v>
      </c>
      <c r="B7" s="49"/>
      <c r="C7" s="48">
        <v>5.0900142685414762E-2</v>
      </c>
      <c r="D7" s="48">
        <v>4.8348005793678039E-2</v>
      </c>
      <c r="E7" s="48">
        <v>-1.3706428987179553E-2</v>
      </c>
      <c r="F7" s="48">
        <v>-3.7352949586705431E-2</v>
      </c>
      <c r="G7" s="49"/>
      <c r="H7" s="48">
        <v>3.1013672078705312E-2</v>
      </c>
      <c r="I7" s="48">
        <v>1.8042163461033489E-2</v>
      </c>
    </row>
    <row r="8" spans="1:9" s="50" customFormat="1" x14ac:dyDescent="0.2">
      <c r="A8" s="46" t="s">
        <v>79</v>
      </c>
      <c r="B8" s="48">
        <v>0.12268437705869784</v>
      </c>
      <c r="C8" s="48">
        <v>9.6406490817753765E-2</v>
      </c>
      <c r="D8" s="48">
        <v>8.9271879297185386E-2</v>
      </c>
      <c r="E8" s="48">
        <v>-9.1687962623332453E-3</v>
      </c>
      <c r="F8" s="48">
        <v>4.6020536554247427E-2</v>
      </c>
      <c r="G8" s="48">
        <v>5.3770478386794274E-2</v>
      </c>
      <c r="H8" s="48">
        <v>2.6226404067934306E-2</v>
      </c>
      <c r="I8" s="48">
        <v>-3.4399428201242754E-3</v>
      </c>
    </row>
    <row r="9" spans="1:9" ht="4.5" customHeight="1" x14ac:dyDescent="0.2">
      <c r="A9" s="46"/>
      <c r="B9" s="83"/>
      <c r="C9" s="83"/>
      <c r="D9" s="84"/>
      <c r="E9" s="84"/>
      <c r="F9" s="84"/>
      <c r="G9" s="83"/>
      <c r="H9" s="83"/>
      <c r="I9" s="52"/>
    </row>
    <row r="10" spans="1:9" x14ac:dyDescent="0.2">
      <c r="A10" s="53" t="s">
        <v>69</v>
      </c>
      <c r="B10" s="84">
        <v>302.41578293396287</v>
      </c>
      <c r="C10" s="84">
        <v>75.802757260732605</v>
      </c>
      <c r="D10" s="84">
        <v>79.07835233075545</v>
      </c>
      <c r="E10" s="84">
        <v>79.747125320752943</v>
      </c>
      <c r="F10" s="84">
        <v>76.451160797746596</v>
      </c>
      <c r="G10" s="84">
        <v>311.07939570998758</v>
      </c>
      <c r="H10" s="84">
        <v>80.793161249883482</v>
      </c>
      <c r="I10" s="84">
        <v>81.612236966134162</v>
      </c>
    </row>
    <row r="11" spans="1:9" ht="3.75" customHeight="1" x14ac:dyDescent="0.2">
      <c r="A11" s="53"/>
      <c r="B11" s="84"/>
      <c r="C11" s="84"/>
      <c r="D11" s="84"/>
      <c r="E11" s="84"/>
      <c r="F11" s="84"/>
      <c r="G11" s="84"/>
      <c r="H11" s="84"/>
      <c r="I11" s="52"/>
    </row>
    <row r="12" spans="1:9" x14ac:dyDescent="0.2">
      <c r="A12" s="79" t="s">
        <v>44</v>
      </c>
      <c r="B12" s="99">
        <v>127.32467508486684</v>
      </c>
      <c r="C12" s="99">
        <v>35.252402464150251</v>
      </c>
      <c r="D12" s="99">
        <v>37.346102899923892</v>
      </c>
      <c r="E12" s="99">
        <v>35.081566381936028</v>
      </c>
      <c r="F12" s="99">
        <v>34.088340572664492</v>
      </c>
      <c r="G12" s="99">
        <v>141.76841231867468</v>
      </c>
      <c r="H12" s="99">
        <v>33.174575967773137</v>
      </c>
      <c r="I12" s="99">
        <v>34.411724795687519</v>
      </c>
    </row>
    <row r="13" spans="1:9" s="55" customFormat="1" x14ac:dyDescent="0.2">
      <c r="A13" s="54" t="s">
        <v>80</v>
      </c>
      <c r="B13" s="47">
        <v>0.29628272765346175</v>
      </c>
      <c r="C13" s="47">
        <v>0.31743146875373546</v>
      </c>
      <c r="D13" s="47">
        <v>0.32077541463198284</v>
      </c>
      <c r="E13" s="47">
        <v>0.30551220136486595</v>
      </c>
      <c r="F13" s="47">
        <v>0.30838153013226061</v>
      </c>
      <c r="G13" s="47">
        <v>0.31305972957188671</v>
      </c>
      <c r="H13" s="47">
        <v>0.29108743208980303</v>
      </c>
      <c r="I13" s="47">
        <v>0.29659153396545096</v>
      </c>
    </row>
    <row r="14" spans="1:9" s="55" customFormat="1" x14ac:dyDescent="0.2">
      <c r="A14" s="46" t="s">
        <v>78</v>
      </c>
      <c r="B14" s="56"/>
      <c r="C14" s="48">
        <v>7.8375532975246687E-2</v>
      </c>
      <c r="D14" s="48">
        <v>5.9391709200608878E-2</v>
      </c>
      <c r="E14" s="48">
        <v>-6.0636487937071437E-2</v>
      </c>
      <c r="F14" s="48">
        <v>-2.8311900285699965E-2</v>
      </c>
      <c r="G14" s="56"/>
      <c r="H14" s="48">
        <v>-2.6805781376876503E-2</v>
      </c>
      <c r="I14" s="48">
        <v>3.7292076592514434E-2</v>
      </c>
    </row>
    <row r="15" spans="1:9" s="55" customFormat="1" x14ac:dyDescent="0.2">
      <c r="A15" s="46" t="s">
        <v>79</v>
      </c>
      <c r="B15" s="48">
        <v>6.927609110457511E-2</v>
      </c>
      <c r="C15" s="48">
        <v>0.27822839878233241</v>
      </c>
      <c r="D15" s="48">
        <v>0.14490813313038231</v>
      </c>
      <c r="E15" s="48">
        <v>1.8747452612481341E-2</v>
      </c>
      <c r="F15" s="48">
        <v>4.2766729747617083E-2</v>
      </c>
      <c r="G15" s="48">
        <v>0.11344020492634699</v>
      </c>
      <c r="H15" s="48">
        <v>-5.8941415368502836E-2</v>
      </c>
      <c r="I15" s="48">
        <v>-7.8572538401117997E-2</v>
      </c>
    </row>
    <row r="16" spans="1:9" s="38" customFormat="1" ht="4.5" customHeight="1" x14ac:dyDescent="0.2">
      <c r="A16" s="57"/>
      <c r="B16" s="58"/>
      <c r="C16" s="58"/>
      <c r="D16" s="58"/>
      <c r="E16" s="58"/>
      <c r="F16" s="58"/>
      <c r="G16" s="58"/>
      <c r="H16" s="58"/>
      <c r="I16" s="58"/>
    </row>
    <row r="17" spans="1:9" s="38" customFormat="1" ht="12" customHeight="1" x14ac:dyDescent="0.2">
      <c r="A17" s="53" t="s">
        <v>179</v>
      </c>
      <c r="B17" s="85">
        <v>36.749712339565491</v>
      </c>
      <c r="C17" s="85">
        <v>10.832519085885691</v>
      </c>
      <c r="D17" s="85">
        <v>9.597305175029053</v>
      </c>
      <c r="E17" s="85">
        <v>8.8271395245346547</v>
      </c>
      <c r="F17" s="85">
        <v>11.454149440078403</v>
      </c>
      <c r="G17" s="85">
        <v>40.711113225527797</v>
      </c>
      <c r="H17" s="85">
        <v>8.1884151964401735</v>
      </c>
      <c r="I17" s="85">
        <v>8.3431922748597831</v>
      </c>
    </row>
    <row r="18" spans="1:9" s="38" customFormat="1" ht="12" customHeight="1" x14ac:dyDescent="0.2">
      <c r="A18" s="53" t="s">
        <v>180</v>
      </c>
      <c r="B18" s="85">
        <v>31.073792398986534</v>
      </c>
      <c r="C18" s="85">
        <v>7.3742175327813824</v>
      </c>
      <c r="D18" s="85">
        <v>9.6798075240901689</v>
      </c>
      <c r="E18" s="85">
        <v>9.734633020007271</v>
      </c>
      <c r="F18" s="85">
        <v>8.983798882434348</v>
      </c>
      <c r="G18" s="85">
        <v>35.772456959313175</v>
      </c>
      <c r="H18" s="85">
        <v>9.255310039461877</v>
      </c>
      <c r="I18" s="85">
        <v>9.7485008119209784</v>
      </c>
    </row>
    <row r="19" spans="1:9" s="38" customFormat="1" ht="12" customHeight="1" x14ac:dyDescent="0.2">
      <c r="A19" s="53" t="s">
        <v>70</v>
      </c>
      <c r="B19" s="84">
        <v>67.823504738552032</v>
      </c>
      <c r="C19" s="84">
        <v>18.206736618667072</v>
      </c>
      <c r="D19" s="84">
        <v>19.277112699119222</v>
      </c>
      <c r="E19" s="84">
        <v>18.561772544541924</v>
      </c>
      <c r="F19" s="84">
        <v>20.437948322512753</v>
      </c>
      <c r="G19" s="84">
        <v>76.483570184840971</v>
      </c>
      <c r="H19" s="84">
        <v>17.44372523590205</v>
      </c>
      <c r="I19" s="84">
        <v>18.091693086780761</v>
      </c>
    </row>
    <row r="20" spans="1:9" s="55" customFormat="1" x14ac:dyDescent="0.2">
      <c r="A20" s="54" t="s">
        <v>76</v>
      </c>
      <c r="B20" s="47">
        <v>0.15782434135065831</v>
      </c>
      <c r="C20" s="47">
        <v>0.16394318520427734</v>
      </c>
      <c r="D20" s="47">
        <v>0.16557614687502059</v>
      </c>
      <c r="E20" s="47">
        <v>0.16164751395584576</v>
      </c>
      <c r="F20" s="47">
        <v>0.18489271318518474</v>
      </c>
      <c r="G20" s="47">
        <v>0.16889464590275785</v>
      </c>
      <c r="H20" s="47">
        <v>0.15305845024006984</v>
      </c>
      <c r="I20" s="47">
        <v>0.15593066132252978</v>
      </c>
    </row>
    <row r="21" spans="1:9" s="38" customFormat="1" ht="4.5" customHeight="1" x14ac:dyDescent="0.2">
      <c r="A21" s="53"/>
      <c r="B21" s="52"/>
      <c r="C21" s="52"/>
      <c r="D21" s="52"/>
      <c r="E21" s="52"/>
      <c r="F21" s="52"/>
      <c r="G21" s="52"/>
      <c r="H21" s="52"/>
      <c r="I21" s="52"/>
    </row>
    <row r="22" spans="1:9" s="38" customFormat="1" x14ac:dyDescent="0.2">
      <c r="A22" s="53" t="s">
        <v>71</v>
      </c>
      <c r="B22" s="84">
        <v>4.6023988692373141</v>
      </c>
      <c r="C22" s="84">
        <v>0.20995323074348551</v>
      </c>
      <c r="D22" s="84">
        <v>0.34150930670793378</v>
      </c>
      <c r="E22" s="84">
        <v>0.79200470180889049</v>
      </c>
      <c r="F22" s="84">
        <v>0.74122809128583067</v>
      </c>
      <c r="G22" s="84">
        <v>2.0846953305461406</v>
      </c>
      <c r="H22" s="84">
        <v>0.20331037122081899</v>
      </c>
      <c r="I22" s="84">
        <v>0.26588077487815043</v>
      </c>
    </row>
    <row r="23" spans="1:9" s="38" customFormat="1" ht="4.5" customHeight="1" x14ac:dyDescent="0.2">
      <c r="A23" s="53"/>
      <c r="B23" s="84"/>
      <c r="C23" s="84"/>
      <c r="D23" s="84"/>
      <c r="E23" s="84"/>
      <c r="F23" s="84"/>
      <c r="G23" s="84"/>
      <c r="H23" s="84"/>
      <c r="I23" s="52"/>
    </row>
    <row r="24" spans="1:9" x14ac:dyDescent="0.2">
      <c r="A24" s="79" t="s">
        <v>169</v>
      </c>
      <c r="B24" s="99">
        <v>64.103569215552128</v>
      </c>
      <c r="C24" s="99">
        <v>17.255619076226665</v>
      </c>
      <c r="D24" s="99">
        <v>18.410499507512604</v>
      </c>
      <c r="E24" s="99">
        <v>17.311798539202996</v>
      </c>
      <c r="F24" s="99">
        <v>14.391620341437569</v>
      </c>
      <c r="G24" s="99">
        <v>67.369537464379846</v>
      </c>
      <c r="H24" s="99">
        <v>15.934161103091906</v>
      </c>
      <c r="I24" s="99">
        <v>16.585912483784909</v>
      </c>
    </row>
    <row r="25" spans="1:9" s="55" customFormat="1" x14ac:dyDescent="0.2">
      <c r="A25" s="54" t="s">
        <v>168</v>
      </c>
      <c r="B25" s="47">
        <v>0.14916810372260397</v>
      </c>
      <c r="C25" s="47">
        <v>0.15537881462665978</v>
      </c>
      <c r="D25" s="47">
        <v>0.15813258023011303</v>
      </c>
      <c r="E25" s="86">
        <v>0.150761959249925</v>
      </c>
      <c r="F25" s="47">
        <v>0.13019436638502768</v>
      </c>
      <c r="G25" s="47">
        <v>0.14876860673711331</v>
      </c>
      <c r="H25" s="47">
        <v>0.13981291102288623</v>
      </c>
      <c r="I25" s="47">
        <v>0.14295247491921617</v>
      </c>
    </row>
    <row r="26" spans="1:9" s="55" customFormat="1" x14ac:dyDescent="0.2">
      <c r="A26" s="46" t="s">
        <v>78</v>
      </c>
      <c r="B26" s="49"/>
      <c r="C26" s="48">
        <v>4.0790737444387881E-2</v>
      </c>
      <c r="D26" s="48">
        <v>6.6927788923959008E-2</v>
      </c>
      <c r="E26" s="48">
        <v>-5.9677955389600967E-2</v>
      </c>
      <c r="F26" s="48">
        <v>-0.16868138750301487</v>
      </c>
      <c r="G26" s="49"/>
      <c r="H26" s="48">
        <v>0.10718325838633502</v>
      </c>
      <c r="I26" s="48">
        <v>4.0902773385825597E-2</v>
      </c>
    </row>
    <row r="27" spans="1:9" s="55" customFormat="1" x14ac:dyDescent="0.2">
      <c r="A27" s="46" t="s">
        <v>79</v>
      </c>
      <c r="B27" s="48">
        <v>8.3636956208722468E-2</v>
      </c>
      <c r="C27" s="48">
        <v>0.23256945710294774</v>
      </c>
      <c r="D27" s="48">
        <v>0.12027994562979227</v>
      </c>
      <c r="E27" s="48">
        <v>1.2937853639942043E-2</v>
      </c>
      <c r="F27" s="48">
        <v>-0.13195434588488331</v>
      </c>
      <c r="G27" s="48">
        <v>5.0948305824371598E-2</v>
      </c>
      <c r="H27" s="48">
        <v>-7.6581313443303323E-2</v>
      </c>
      <c r="I27" s="48">
        <v>-9.9105785966489002E-2</v>
      </c>
    </row>
    <row r="28" spans="1:9" s="38" customFormat="1" ht="4.5" customHeight="1" x14ac:dyDescent="0.2">
      <c r="A28" s="57"/>
      <c r="B28" s="58"/>
      <c r="C28" s="58"/>
      <c r="D28" s="58"/>
      <c r="E28" s="58"/>
      <c r="F28" s="58"/>
      <c r="G28" s="58"/>
      <c r="H28" s="58"/>
      <c r="I28" s="58"/>
    </row>
    <row r="29" spans="1:9" s="38" customFormat="1" x14ac:dyDescent="0.2">
      <c r="A29" s="60" t="s">
        <v>46</v>
      </c>
      <c r="B29" s="84">
        <v>6.7969968109968004</v>
      </c>
      <c r="C29" s="84">
        <v>1.7289409381726333</v>
      </c>
      <c r="D29" s="84">
        <v>1.6761003603782512</v>
      </c>
      <c r="E29" s="84">
        <v>1.7266309399588453</v>
      </c>
      <c r="F29" s="84">
        <v>1.8112219159643757</v>
      </c>
      <c r="G29" s="84">
        <v>6.9428941544741054</v>
      </c>
      <c r="H29" s="84">
        <v>1.4821993513153813</v>
      </c>
      <c r="I29" s="84">
        <v>1.7563767124736722</v>
      </c>
    </row>
    <row r="30" spans="1:9" s="38" customFormat="1" ht="4.5" customHeight="1" x14ac:dyDescent="0.2">
      <c r="A30" s="60"/>
      <c r="B30" s="84"/>
      <c r="C30" s="84"/>
      <c r="D30" s="84"/>
      <c r="E30" s="84"/>
      <c r="F30" s="84"/>
      <c r="G30" s="84"/>
      <c r="H30" s="84"/>
      <c r="I30" s="52"/>
    </row>
    <row r="31" spans="1:9" x14ac:dyDescent="0.2">
      <c r="A31" s="79" t="s">
        <v>166</v>
      </c>
      <c r="B31" s="99">
        <v>57.306572404555325</v>
      </c>
      <c r="C31" s="99">
        <v>15.526678138054033</v>
      </c>
      <c r="D31" s="99">
        <v>16.734399147134354</v>
      </c>
      <c r="E31" s="99">
        <v>15.585167599244151</v>
      </c>
      <c r="F31" s="99">
        <v>12.580398425473193</v>
      </c>
      <c r="G31" s="99">
        <v>60.426643309905742</v>
      </c>
      <c r="H31" s="99">
        <v>14.451961751776524</v>
      </c>
      <c r="I31" s="99">
        <v>14.829535771311237</v>
      </c>
    </row>
    <row r="32" spans="1:9" s="55" customFormat="1" x14ac:dyDescent="0.2">
      <c r="A32" s="54" t="s">
        <v>167</v>
      </c>
      <c r="B32" s="47">
        <v>0.13335158776706185</v>
      </c>
      <c r="C32" s="47">
        <v>0.13981050656735175</v>
      </c>
      <c r="D32" s="47">
        <v>0.14373611724424565</v>
      </c>
      <c r="E32" s="47">
        <v>0.13572537811017479</v>
      </c>
      <c r="F32" s="47">
        <v>0.11380907521300508</v>
      </c>
      <c r="G32" s="47">
        <v>0.13343697869037965</v>
      </c>
      <c r="H32" s="47">
        <v>0.12680748170138745</v>
      </c>
      <c r="I32" s="47">
        <v>0.12781442338397186</v>
      </c>
    </row>
    <row r="33" spans="1:9" s="55" customFormat="1" x14ac:dyDescent="0.2">
      <c r="A33" s="46" t="s">
        <v>78</v>
      </c>
      <c r="B33" s="49"/>
      <c r="C33" s="48">
        <v>5.4003282076458881E-2</v>
      </c>
      <c r="D33" s="48">
        <v>7.7783605632961716E-2</v>
      </c>
      <c r="E33" s="48">
        <v>-6.8674801992338108E-2</v>
      </c>
      <c r="F33" s="48">
        <v>-0.19279671871585669</v>
      </c>
      <c r="G33" s="49"/>
      <c r="H33" s="48">
        <v>0.14876820773130128</v>
      </c>
      <c r="I33" s="48">
        <v>2.6126143012266123E-2</v>
      </c>
    </row>
    <row r="34" spans="1:9" s="55" customFormat="1" x14ac:dyDescent="0.2">
      <c r="A34" s="46" t="s">
        <v>79</v>
      </c>
      <c r="B34" s="48">
        <v>8.4984587587390692E-2</v>
      </c>
      <c r="C34" s="48">
        <v>0.26944329215291196</v>
      </c>
      <c r="D34" s="48">
        <v>0.12868125780656614</v>
      </c>
      <c r="E34" s="48">
        <v>4.3395955578380274E-3</v>
      </c>
      <c r="F34" s="48">
        <v>-0.14600012234554405</v>
      </c>
      <c r="G34" s="48">
        <v>5.444525426026714E-2</v>
      </c>
      <c r="H34" s="48">
        <v>-6.9217406113643021E-2</v>
      </c>
      <c r="I34" s="48">
        <v>-0.1138292064791171</v>
      </c>
    </row>
    <row r="35" spans="1:9" s="38" customFormat="1" ht="4.5" customHeight="1" x14ac:dyDescent="0.2">
      <c r="A35" s="60"/>
      <c r="B35" s="52"/>
      <c r="C35" s="52"/>
      <c r="D35" s="52"/>
      <c r="E35" s="52"/>
      <c r="F35" s="52"/>
      <c r="G35" s="52"/>
      <c r="H35" s="52"/>
      <c r="I35" s="52"/>
    </row>
    <row r="36" spans="1:9" s="38" customFormat="1" x14ac:dyDescent="0.2">
      <c r="A36" s="53" t="s">
        <v>45</v>
      </c>
      <c r="B36" s="84">
        <v>1.823775289754523</v>
      </c>
      <c r="C36" s="84">
        <v>0.50744690311537533</v>
      </c>
      <c r="D36" s="84">
        <v>0.41088933786430848</v>
      </c>
      <c r="E36" s="84">
        <v>0.43093525085010354</v>
      </c>
      <c r="F36" s="84">
        <v>0.28626346781202938</v>
      </c>
      <c r="G36" s="84">
        <v>1.6355349596418169</v>
      </c>
      <c r="H36" s="84">
        <v>0.25906416712343944</v>
      </c>
      <c r="I36" s="84">
        <v>0.29223648044541539</v>
      </c>
    </row>
    <row r="37" spans="1:9" s="38" customFormat="1" x14ac:dyDescent="0.2">
      <c r="A37" s="60" t="s">
        <v>47</v>
      </c>
      <c r="B37" s="84">
        <v>3.0529363403986394</v>
      </c>
      <c r="C37" s="84">
        <v>1.8235311595065264</v>
      </c>
      <c r="D37" s="84">
        <v>2.0504834344259901</v>
      </c>
      <c r="E37" s="84">
        <v>0.31734205058790682</v>
      </c>
      <c r="F37" s="84">
        <v>1.3499884068356203</v>
      </c>
      <c r="G37" s="84">
        <v>5.5413450513560436</v>
      </c>
      <c r="H37" s="84">
        <v>2.1393262050648585</v>
      </c>
      <c r="I37" s="84">
        <v>-0.14094020712759653</v>
      </c>
    </row>
    <row r="38" spans="1:9" s="38" customFormat="1" x14ac:dyDescent="0.2">
      <c r="A38" s="60" t="s">
        <v>72</v>
      </c>
      <c r="B38" s="84">
        <v>1.3054506819071654</v>
      </c>
      <c r="C38" s="84">
        <v>0.27170641831107445</v>
      </c>
      <c r="D38" s="84">
        <v>1.0912809291585701</v>
      </c>
      <c r="E38" s="84">
        <v>0.33164558411651129</v>
      </c>
      <c r="F38" s="84">
        <v>-0.37562768851860745</v>
      </c>
      <c r="G38" s="84">
        <v>1.3190052430675485</v>
      </c>
      <c r="H38" s="84">
        <v>0.18407099405772379</v>
      </c>
      <c r="I38" s="84">
        <v>0.41341834891726281</v>
      </c>
    </row>
    <row r="39" spans="1:9" s="38" customFormat="1" ht="4.5" customHeight="1" x14ac:dyDescent="0.2">
      <c r="A39" s="60"/>
      <c r="B39" s="85"/>
      <c r="C39" s="85"/>
      <c r="D39" s="84"/>
      <c r="E39" s="84"/>
      <c r="F39" s="84"/>
      <c r="G39" s="85"/>
      <c r="H39" s="85"/>
      <c r="I39" s="84"/>
    </row>
    <row r="40" spans="1:9" x14ac:dyDescent="0.2">
      <c r="A40" s="79" t="s">
        <v>73</v>
      </c>
      <c r="B40" s="99">
        <v>59.841184137106609</v>
      </c>
      <c r="C40" s="99">
        <v>17.114468812756257</v>
      </c>
      <c r="D40" s="99">
        <v>19.465274172854606</v>
      </c>
      <c r="E40" s="99">
        <v>15.803219983098467</v>
      </c>
      <c r="F40" s="99">
        <v>13.268495675978178</v>
      </c>
      <c r="G40" s="99">
        <v>65.651458644687523</v>
      </c>
      <c r="H40" s="99">
        <v>16.516294783775667</v>
      </c>
      <c r="I40" s="99">
        <v>14.809777432655487</v>
      </c>
    </row>
    <row r="41" spans="1:9" s="62" customFormat="1" x14ac:dyDescent="0.2">
      <c r="A41" s="54" t="s">
        <v>76</v>
      </c>
      <c r="B41" s="47">
        <v>0.13924959361048705</v>
      </c>
      <c r="C41" s="47">
        <v>0.15410782223134847</v>
      </c>
      <c r="D41" s="47">
        <v>0.16719231483013422</v>
      </c>
      <c r="E41" s="47">
        <v>0.13762431452250359</v>
      </c>
      <c r="F41" s="47">
        <v>0.12003397438456198</v>
      </c>
      <c r="G41" s="47">
        <v>0.1449746636303299</v>
      </c>
      <c r="H41" s="47">
        <v>0.14492079238383665</v>
      </c>
      <c r="I41" s="47">
        <v>0.12764412805569897</v>
      </c>
    </row>
    <row r="42" spans="1:9" s="62" customFormat="1" x14ac:dyDescent="0.2">
      <c r="A42" s="46" t="s">
        <v>78</v>
      </c>
      <c r="B42" s="49"/>
      <c r="C42" s="48">
        <v>0.23425096241263854</v>
      </c>
      <c r="D42" s="48">
        <v>0.13735777521451187</v>
      </c>
      <c r="E42" s="48">
        <v>-0.18813267962405966</v>
      </c>
      <c r="F42" s="48">
        <v>-0.16039290156254071</v>
      </c>
      <c r="G42" s="49"/>
      <c r="H42" s="48">
        <v>0.24477523203157348</v>
      </c>
      <c r="I42" s="48">
        <v>-0.10332325581864343</v>
      </c>
    </row>
    <row r="43" spans="1:9" s="62" customFormat="1" x14ac:dyDescent="0.2">
      <c r="A43" s="46" t="s">
        <v>79</v>
      </c>
      <c r="B43" s="48">
        <v>6.0683671361579705E-2</v>
      </c>
      <c r="C43" s="48">
        <v>0.31717569363886966</v>
      </c>
      <c r="D43" s="48">
        <v>0.17507505761317965</v>
      </c>
      <c r="E43" s="48">
        <v>-3.7355457251096014E-2</v>
      </c>
      <c r="F43" s="48">
        <v>-4.3110613772735284E-2</v>
      </c>
      <c r="G43" s="48">
        <v>9.7094911996870925E-2</v>
      </c>
      <c r="H43" s="48">
        <v>-3.4951363990610163E-2</v>
      </c>
      <c r="I43" s="48">
        <v>-0.23916933811759333</v>
      </c>
    </row>
    <row r="44" spans="1:9" s="63" customFormat="1" ht="4.5" customHeight="1" x14ac:dyDescent="0.2">
      <c r="A44" s="57"/>
      <c r="B44" s="58"/>
      <c r="C44" s="58"/>
      <c r="D44" s="58"/>
      <c r="E44" s="58"/>
      <c r="F44" s="58"/>
      <c r="G44" s="58"/>
      <c r="H44" s="58"/>
      <c r="I44" s="58"/>
    </row>
    <row r="45" spans="1:9" x14ac:dyDescent="0.2">
      <c r="A45" s="60" t="s">
        <v>48</v>
      </c>
      <c r="B45" s="84">
        <v>16.590549357842953</v>
      </c>
      <c r="C45" s="84">
        <v>5.0938351068130814</v>
      </c>
      <c r="D45" s="84">
        <v>5.2360821175452807</v>
      </c>
      <c r="E45" s="84">
        <v>4.8020974736113757</v>
      </c>
      <c r="F45" s="84">
        <v>2.8024479413082894</v>
      </c>
      <c r="G45" s="84">
        <v>17.934462639278028</v>
      </c>
      <c r="H45" s="84">
        <v>5.0348793090334159</v>
      </c>
      <c r="I45" s="84">
        <v>4.1656075769871386</v>
      </c>
    </row>
    <row r="46" spans="1:9" ht="4.5" customHeight="1" x14ac:dyDescent="0.2">
      <c r="A46" s="60"/>
      <c r="B46" s="85"/>
      <c r="C46" s="85"/>
      <c r="D46" s="84"/>
      <c r="E46" s="84"/>
      <c r="F46" s="84"/>
      <c r="G46" s="85"/>
      <c r="H46" s="85"/>
      <c r="I46" s="84"/>
    </row>
    <row r="47" spans="1:9" x14ac:dyDescent="0.2">
      <c r="A47" s="79" t="s">
        <v>77</v>
      </c>
      <c r="B47" s="99">
        <v>43.250634779263656</v>
      </c>
      <c r="C47" s="99">
        <v>12.020633705943176</v>
      </c>
      <c r="D47" s="99">
        <v>14.229192055309326</v>
      </c>
      <c r="E47" s="99">
        <v>11.001122509487091</v>
      </c>
      <c r="F47" s="99">
        <v>10.466047734669889</v>
      </c>
      <c r="G47" s="99">
        <v>47.716996005409499</v>
      </c>
      <c r="H47" s="99">
        <v>11.481415474742251</v>
      </c>
      <c r="I47" s="99">
        <v>10.644169855668348</v>
      </c>
    </row>
    <row r="48" spans="1:9" s="50" customFormat="1" x14ac:dyDescent="0.2">
      <c r="A48" s="54" t="s">
        <v>76</v>
      </c>
      <c r="B48" s="47">
        <v>0.10064361865916885</v>
      </c>
      <c r="C48" s="47">
        <v>0.10824020906117206</v>
      </c>
      <c r="D48" s="47">
        <v>0.12221824037841622</v>
      </c>
      <c r="E48" s="47">
        <v>9.5804649050351201E-2</v>
      </c>
      <c r="F48" s="47">
        <v>9.4681517511091398E-2</v>
      </c>
      <c r="G48" s="47">
        <v>0.10537093292585692</v>
      </c>
      <c r="H48" s="47">
        <v>0.10074268170135675</v>
      </c>
      <c r="I48" s="47">
        <v>9.1741134279823139E-2</v>
      </c>
    </row>
    <row r="49" spans="1:9" ht="4.5" customHeight="1" x14ac:dyDescent="0.2">
      <c r="A49" s="57"/>
      <c r="B49" s="58"/>
      <c r="C49" s="58"/>
      <c r="D49" s="58"/>
      <c r="E49" s="58"/>
      <c r="F49" s="58"/>
      <c r="G49" s="58"/>
      <c r="H49" s="58"/>
      <c r="I49" s="58"/>
    </row>
    <row r="50" spans="1:9" s="38" customFormat="1" x14ac:dyDescent="0.2">
      <c r="A50" s="60" t="s">
        <v>74</v>
      </c>
      <c r="B50" s="84">
        <v>6.6578597840196698E-3</v>
      </c>
      <c r="C50" s="84">
        <v>2.9945194006636307E-2</v>
      </c>
      <c r="D50" s="84">
        <v>0.17084218549309999</v>
      </c>
      <c r="E50" s="84">
        <v>0.14717328750088576</v>
      </c>
      <c r="F50" s="84">
        <v>7.1134771228882177E-2</v>
      </c>
      <c r="G50" s="84">
        <v>0.41909543822950424</v>
      </c>
      <c r="H50" s="84">
        <v>8.3677776183302327E-2</v>
      </c>
      <c r="I50" s="84">
        <v>0.36701012990443044</v>
      </c>
    </row>
    <row r="51" spans="1:9" s="38" customFormat="1" ht="4.5" customHeight="1" x14ac:dyDescent="0.2">
      <c r="A51" s="60"/>
      <c r="B51" s="84"/>
      <c r="C51" s="84"/>
      <c r="D51" s="84"/>
      <c r="E51" s="84"/>
      <c r="F51" s="84"/>
      <c r="G51" s="84"/>
      <c r="H51" s="84"/>
      <c r="I51" s="52"/>
    </row>
    <row r="52" spans="1:9" x14ac:dyDescent="0.2">
      <c r="A52" s="79" t="s">
        <v>75</v>
      </c>
      <c r="B52" s="99">
        <v>43.243976919479636</v>
      </c>
      <c r="C52" s="99">
        <v>11.99068851193654</v>
      </c>
      <c r="D52" s="99">
        <v>14.058349869816226</v>
      </c>
      <c r="E52" s="99">
        <v>10.853949221986205</v>
      </c>
      <c r="F52" s="99">
        <v>10.394912963441007</v>
      </c>
      <c r="G52" s="99">
        <v>47.297900567179994</v>
      </c>
      <c r="H52" s="99">
        <v>11.397737698558949</v>
      </c>
      <c r="I52" s="99">
        <v>10.277159725763918</v>
      </c>
    </row>
    <row r="53" spans="1:9" s="55" customFormat="1" x14ac:dyDescent="0.2">
      <c r="A53" s="54" t="s">
        <v>81</v>
      </c>
      <c r="B53" s="47">
        <v>0.10062812591311762</v>
      </c>
      <c r="C53" s="47">
        <v>0.10797056653325333</v>
      </c>
      <c r="D53" s="47">
        <v>0.12075083230547658</v>
      </c>
      <c r="E53" s="47">
        <v>9.4522972099071956E-2</v>
      </c>
      <c r="F53" s="47">
        <v>9.403799397111709E-2</v>
      </c>
      <c r="G53" s="47">
        <v>0.10444546650910663</v>
      </c>
      <c r="H53" s="47">
        <v>0.10000845833054881</v>
      </c>
      <c r="I53" s="47">
        <v>8.8577907267649206E-2</v>
      </c>
    </row>
    <row r="54" spans="1:9" s="55" customFormat="1" x14ac:dyDescent="0.2">
      <c r="A54" s="46" t="s">
        <v>78</v>
      </c>
      <c r="B54" s="49"/>
      <c r="C54" s="48">
        <v>3.9129218503836993E-2</v>
      </c>
      <c r="D54" s="48">
        <v>0.17243891840083769</v>
      </c>
      <c r="E54" s="48">
        <v>-0.2279357589975749</v>
      </c>
      <c r="F54" s="48">
        <v>-4.229209563790437E-2</v>
      </c>
      <c r="G54" s="49"/>
      <c r="H54" s="48">
        <v>9.6472643748426234E-2</v>
      </c>
      <c r="I54" s="48">
        <v>-9.8315823932034307E-2</v>
      </c>
    </row>
    <row r="55" spans="1:9" s="55" customFormat="1" x14ac:dyDescent="0.2">
      <c r="A55" s="46" t="s">
        <v>79</v>
      </c>
      <c r="B55" s="48">
        <v>9.8460150561914039E-2</v>
      </c>
      <c r="C55" s="48">
        <v>0.27960062532645558</v>
      </c>
      <c r="D55" s="48">
        <v>0.26562945167090346</v>
      </c>
      <c r="E55" s="48">
        <v>-3.3173320664058981E-2</v>
      </c>
      <c r="F55" s="48">
        <v>-9.9162840118565354E-2</v>
      </c>
      <c r="G55" s="48">
        <v>9.3745393844066882E-2</v>
      </c>
      <c r="H55" s="48">
        <v>-4.9450939600951038E-2</v>
      </c>
      <c r="I55" s="48">
        <v>-0.26896400922349051</v>
      </c>
    </row>
    <row r="56" spans="1:9" s="55" customFormat="1" x14ac:dyDescent="0.2">
      <c r="A56" s="46"/>
      <c r="B56" s="48"/>
      <c r="C56" s="48"/>
      <c r="D56" s="48"/>
      <c r="E56" s="48"/>
      <c r="F56" s="48"/>
      <c r="G56" s="48"/>
      <c r="H56" s="48"/>
      <c r="I56" s="48"/>
    </row>
    <row r="57" spans="1:9" s="38" customFormat="1" x14ac:dyDescent="0.2">
      <c r="A57" s="57"/>
      <c r="B57" s="87"/>
      <c r="C57" s="87"/>
      <c r="D57" s="87"/>
      <c r="E57" s="87"/>
      <c r="F57" s="87"/>
      <c r="G57" s="87"/>
      <c r="H57" s="58"/>
      <c r="I57" s="58"/>
    </row>
    <row r="58" spans="1:9" x14ac:dyDescent="0.2">
      <c r="B58" s="89"/>
      <c r="I58" s="66" t="s">
        <v>284</v>
      </c>
    </row>
    <row r="59" spans="1:9" x14ac:dyDescent="0.2">
      <c r="A59" s="77" t="s">
        <v>207</v>
      </c>
      <c r="B59" s="78" t="s">
        <v>2</v>
      </c>
      <c r="C59" s="78"/>
      <c r="D59" s="78" t="s">
        <v>4</v>
      </c>
      <c r="E59" s="78"/>
      <c r="F59" s="78" t="s">
        <v>249</v>
      </c>
      <c r="G59" s="78" t="s">
        <v>250</v>
      </c>
      <c r="H59" s="78"/>
      <c r="I59" s="78" t="s">
        <v>4</v>
      </c>
    </row>
    <row r="60" spans="1:9" x14ac:dyDescent="0.2">
      <c r="A60" s="42"/>
    </row>
    <row r="61" spans="1:9" x14ac:dyDescent="0.2">
      <c r="A61" s="67" t="s">
        <v>165</v>
      </c>
      <c r="B61" s="91"/>
      <c r="C61" s="90"/>
      <c r="D61" s="90"/>
      <c r="E61" s="90"/>
      <c r="F61" s="90"/>
      <c r="G61" s="90"/>
      <c r="H61" s="90"/>
      <c r="I61" s="90"/>
    </row>
    <row r="62" spans="1:9" ht="6" customHeight="1" x14ac:dyDescent="0.2">
      <c r="A62" s="43"/>
    </row>
    <row r="63" spans="1:9" x14ac:dyDescent="0.2">
      <c r="A63" s="68" t="s">
        <v>160</v>
      </c>
    </row>
    <row r="64" spans="1:9" s="38" customFormat="1" x14ac:dyDescent="0.2">
      <c r="A64" s="60" t="s">
        <v>12</v>
      </c>
      <c r="B64" s="92">
        <v>8.6843440469041298</v>
      </c>
      <c r="C64" s="92"/>
      <c r="D64" s="92">
        <v>8.7043819078849403</v>
      </c>
      <c r="E64" s="92"/>
      <c r="F64" s="92">
        <v>8.7306396955505097</v>
      </c>
      <c r="G64" s="92">
        <v>8.7306396955505097</v>
      </c>
      <c r="H64" s="92"/>
      <c r="I64" s="92">
        <v>8.7480940870134063</v>
      </c>
    </row>
    <row r="65" spans="1:9" s="38" customFormat="1" x14ac:dyDescent="0.2">
      <c r="A65" s="60" t="s">
        <v>13</v>
      </c>
      <c r="B65" s="92">
        <v>176.41769128193755</v>
      </c>
      <c r="C65" s="92"/>
      <c r="D65" s="92">
        <v>195.78721161818368</v>
      </c>
      <c r="E65" s="92"/>
      <c r="F65" s="92">
        <v>206.4796949185253</v>
      </c>
      <c r="G65" s="92">
        <v>206.4796949185253</v>
      </c>
      <c r="H65" s="92"/>
      <c r="I65" s="92">
        <v>231.90468506031692</v>
      </c>
    </row>
    <row r="66" spans="1:9" x14ac:dyDescent="0.2">
      <c r="A66" s="79" t="s">
        <v>173</v>
      </c>
      <c r="B66" s="99">
        <v>185.10203532884168</v>
      </c>
      <c r="C66" s="99"/>
      <c r="D66" s="99">
        <v>204.49159352606861</v>
      </c>
      <c r="E66" s="99"/>
      <c r="F66" s="99">
        <v>215.2103346140758</v>
      </c>
      <c r="G66" s="99">
        <v>215.2103346140758</v>
      </c>
      <c r="H66" s="99"/>
      <c r="I66" s="99">
        <v>240.65277914733034</v>
      </c>
    </row>
    <row r="67" spans="1:9" ht="6" customHeight="1" x14ac:dyDescent="0.2">
      <c r="A67" s="57"/>
      <c r="B67" s="93"/>
      <c r="C67" s="93"/>
      <c r="D67" s="93"/>
      <c r="E67" s="93"/>
      <c r="F67" s="93"/>
      <c r="G67" s="93"/>
      <c r="H67" s="93"/>
      <c r="I67" s="93"/>
    </row>
    <row r="68" spans="1:9" x14ac:dyDescent="0.2">
      <c r="A68" s="79" t="s">
        <v>220</v>
      </c>
      <c r="B68" s="99">
        <v>0.18544610631699865</v>
      </c>
      <c r="C68" s="99"/>
      <c r="D68" s="99">
        <v>0.36958684692800009</v>
      </c>
      <c r="E68" s="99"/>
      <c r="F68" s="99">
        <v>0.59032588310541478</v>
      </c>
      <c r="G68" s="99">
        <v>0.59032588310541478</v>
      </c>
      <c r="H68" s="99"/>
      <c r="I68" s="99">
        <v>1.0403062373339338</v>
      </c>
    </row>
    <row r="69" spans="1:9" ht="6" customHeight="1" x14ac:dyDescent="0.2">
      <c r="A69" s="57"/>
      <c r="B69" s="93"/>
      <c r="C69" s="93"/>
      <c r="D69" s="93"/>
      <c r="E69" s="93"/>
      <c r="F69" s="93"/>
      <c r="G69" s="93"/>
      <c r="H69" s="93"/>
      <c r="I69" s="93"/>
    </row>
    <row r="70" spans="1:9" x14ac:dyDescent="0.2">
      <c r="A70" s="72" t="s">
        <v>230</v>
      </c>
      <c r="B70" s="93"/>
      <c r="C70" s="93"/>
      <c r="D70" s="93"/>
      <c r="E70" s="93"/>
      <c r="F70" s="93"/>
      <c r="G70" s="93"/>
      <c r="H70" s="93"/>
      <c r="I70" s="93"/>
    </row>
    <row r="71" spans="1:9" s="38" customFormat="1" x14ac:dyDescent="0.2">
      <c r="A71" s="60" t="s">
        <v>231</v>
      </c>
      <c r="B71" s="95">
        <v>27.544148468122547</v>
      </c>
      <c r="C71" s="95"/>
      <c r="D71" s="95">
        <v>23.80654161</v>
      </c>
      <c r="E71" s="95"/>
      <c r="F71" s="95">
        <v>22.235524965284068</v>
      </c>
      <c r="G71" s="95">
        <v>22.235524965284068</v>
      </c>
      <c r="H71" s="95"/>
      <c r="I71" s="95">
        <v>24.559783832470167</v>
      </c>
    </row>
    <row r="72" spans="1:9" s="38" customFormat="1" x14ac:dyDescent="0.2">
      <c r="A72" s="60" t="s">
        <v>232</v>
      </c>
      <c r="B72" s="95">
        <v>0</v>
      </c>
      <c r="C72" s="95"/>
      <c r="D72" s="95">
        <v>0</v>
      </c>
      <c r="E72" s="95"/>
      <c r="F72" s="95">
        <v>0</v>
      </c>
      <c r="G72" s="95">
        <v>0</v>
      </c>
      <c r="H72" s="95"/>
      <c r="I72" s="95">
        <v>1.7931396832545223</v>
      </c>
    </row>
    <row r="73" spans="1:9" x14ac:dyDescent="0.2">
      <c r="A73" s="79" t="s">
        <v>233</v>
      </c>
      <c r="B73" s="99">
        <v>27.544148468122547</v>
      </c>
      <c r="C73" s="99"/>
      <c r="D73" s="99">
        <v>23.80654161</v>
      </c>
      <c r="E73" s="99"/>
      <c r="F73" s="99">
        <v>22.235524965284068</v>
      </c>
      <c r="G73" s="99">
        <v>22.235524965284068</v>
      </c>
      <c r="H73" s="99"/>
      <c r="I73" s="99">
        <v>26.35292351572469</v>
      </c>
    </row>
    <row r="74" spans="1:9" ht="5.25" customHeight="1" x14ac:dyDescent="0.2">
      <c r="A74" s="57"/>
      <c r="B74" s="93"/>
      <c r="C74" s="93"/>
      <c r="D74" s="93"/>
      <c r="E74" s="93"/>
      <c r="F74" s="93"/>
      <c r="G74" s="93"/>
      <c r="H74" s="93"/>
      <c r="I74" s="93"/>
    </row>
    <row r="75" spans="1:9" x14ac:dyDescent="0.2">
      <c r="A75" s="72" t="s">
        <v>161</v>
      </c>
      <c r="B75" s="93"/>
      <c r="C75" s="93"/>
      <c r="D75" s="93"/>
      <c r="E75" s="93"/>
      <c r="F75" s="93"/>
      <c r="G75" s="93"/>
      <c r="H75" s="93"/>
      <c r="I75" s="93"/>
    </row>
    <row r="76" spans="1:9" s="38" customFormat="1" x14ac:dyDescent="0.2">
      <c r="A76" s="60" t="s">
        <v>161</v>
      </c>
      <c r="B76" s="95">
        <v>48.085833427189485</v>
      </c>
      <c r="C76" s="95"/>
      <c r="D76" s="95">
        <v>53.66297323212622</v>
      </c>
      <c r="E76" s="95"/>
      <c r="F76" s="95">
        <v>56.854538533986641</v>
      </c>
      <c r="G76" s="95">
        <v>56.854538533986641</v>
      </c>
      <c r="H76" s="95"/>
      <c r="I76" s="95">
        <v>54.733918787059977</v>
      </c>
    </row>
    <row r="77" spans="1:9" s="38" customFormat="1" x14ac:dyDescent="0.2">
      <c r="A77" s="60" t="s">
        <v>234</v>
      </c>
      <c r="B77" s="95">
        <v>54.95070129103587</v>
      </c>
      <c r="C77" s="95"/>
      <c r="D77" s="95">
        <v>59.22210173966382</v>
      </c>
      <c r="E77" s="95"/>
      <c r="F77" s="95">
        <v>17.326476945680547</v>
      </c>
      <c r="G77" s="95">
        <v>17.326476945680547</v>
      </c>
      <c r="H77" s="95"/>
      <c r="I77" s="95">
        <v>14.408166328904901</v>
      </c>
    </row>
    <row r="78" spans="1:9" x14ac:dyDescent="0.2">
      <c r="A78" s="79" t="s">
        <v>221</v>
      </c>
      <c r="B78" s="99">
        <v>103.03653471822535</v>
      </c>
      <c r="C78" s="99"/>
      <c r="D78" s="99">
        <v>112.88507497179003</v>
      </c>
      <c r="E78" s="99"/>
      <c r="F78" s="99">
        <v>74.181015479667195</v>
      </c>
      <c r="G78" s="99">
        <v>74.181015479667195</v>
      </c>
      <c r="H78" s="99"/>
      <c r="I78" s="99">
        <v>69.142085115964875</v>
      </c>
    </row>
    <row r="79" spans="1:9" ht="4.5" customHeight="1" x14ac:dyDescent="0.2">
      <c r="A79" s="57"/>
      <c r="B79" s="93"/>
      <c r="C79" s="93"/>
      <c r="D79" s="93"/>
      <c r="E79" s="93"/>
      <c r="F79" s="93"/>
      <c r="G79" s="93"/>
      <c r="H79" s="93"/>
      <c r="I79" s="93"/>
    </row>
    <row r="80" spans="1:9" x14ac:dyDescent="0.2">
      <c r="A80" s="79" t="s">
        <v>222</v>
      </c>
      <c r="B80" s="99">
        <v>315.86816462150659</v>
      </c>
      <c r="C80" s="99"/>
      <c r="D80" s="99">
        <v>341.55279695478669</v>
      </c>
      <c r="E80" s="99"/>
      <c r="F80" s="99">
        <v>312.21720094213248</v>
      </c>
      <c r="G80" s="99">
        <v>312.21720094213248</v>
      </c>
      <c r="H80" s="99"/>
      <c r="I80" s="99">
        <v>337.18809401635383</v>
      </c>
    </row>
    <row r="81" spans="1:9" ht="5.25" customHeight="1" x14ac:dyDescent="0.2">
      <c r="A81" s="57"/>
      <c r="B81" s="93"/>
      <c r="C81" s="93"/>
      <c r="D81" s="93"/>
      <c r="E81" s="93"/>
      <c r="F81" s="93"/>
      <c r="G81" s="93"/>
      <c r="H81" s="93"/>
      <c r="I81" s="93"/>
    </row>
    <row r="82" spans="1:9" x14ac:dyDescent="0.2">
      <c r="A82" s="75" t="s">
        <v>162</v>
      </c>
      <c r="B82" s="93"/>
      <c r="C82" s="93"/>
      <c r="D82" s="93"/>
      <c r="E82" s="93"/>
      <c r="F82" s="93"/>
      <c r="G82" s="93"/>
      <c r="H82" s="93"/>
      <c r="I82" s="93"/>
    </row>
    <row r="83" spans="1:9" x14ac:dyDescent="0.2">
      <c r="A83" s="57"/>
      <c r="B83" s="93"/>
      <c r="C83" s="93"/>
      <c r="D83" s="93"/>
      <c r="E83" s="93"/>
      <c r="F83" s="93"/>
      <c r="G83" s="93"/>
      <c r="H83" s="93"/>
      <c r="I83" s="93"/>
    </row>
    <row r="84" spans="1:9" s="38" customFormat="1" x14ac:dyDescent="0.2">
      <c r="A84" s="72" t="s">
        <v>163</v>
      </c>
      <c r="B84" s="95"/>
      <c r="C84" s="95"/>
      <c r="D84" s="95"/>
      <c r="E84" s="95"/>
      <c r="F84" s="95"/>
      <c r="G84" s="95"/>
      <c r="H84" s="95"/>
      <c r="I84" s="95"/>
    </row>
    <row r="85" spans="1:9" s="38" customFormat="1" x14ac:dyDescent="0.2">
      <c r="A85" s="60" t="s">
        <v>15</v>
      </c>
      <c r="B85" s="95">
        <v>18.706047213305592</v>
      </c>
      <c r="C85" s="95"/>
      <c r="D85" s="95">
        <v>18.080940610147348</v>
      </c>
      <c r="E85" s="95"/>
      <c r="F85" s="95">
        <v>17.294736698195507</v>
      </c>
      <c r="G85" s="95">
        <v>17.294736698195507</v>
      </c>
      <c r="H85" s="95"/>
      <c r="I85" s="95">
        <v>17.118064719123467</v>
      </c>
    </row>
    <row r="86" spans="1:9" s="38" customFormat="1" x14ac:dyDescent="0.2">
      <c r="A86" s="60" t="s">
        <v>16</v>
      </c>
      <c r="B86" s="95">
        <v>69.092549000000005</v>
      </c>
      <c r="C86" s="95"/>
      <c r="D86" s="95">
        <v>69.092549000000005</v>
      </c>
      <c r="E86" s="95"/>
      <c r="F86" s="95">
        <v>69.092549000000005</v>
      </c>
      <c r="G86" s="95">
        <v>69.092549000000005</v>
      </c>
      <c r="H86" s="95"/>
      <c r="I86" s="95">
        <v>68.482549000000006</v>
      </c>
    </row>
    <row r="87" spans="1:9" s="38" customFormat="1" hidden="1" x14ac:dyDescent="0.2">
      <c r="A87" s="60" t="s">
        <v>235</v>
      </c>
      <c r="B87" s="95">
        <v>15.026953346362678</v>
      </c>
      <c r="C87" s="95"/>
      <c r="D87" s="95">
        <v>12.916363711866659</v>
      </c>
      <c r="E87" s="95"/>
      <c r="F87" s="95">
        <v>15.328419155497185</v>
      </c>
      <c r="G87" s="95">
        <v>15.328419155497185</v>
      </c>
      <c r="H87" s="95"/>
      <c r="I87" s="95">
        <v>0</v>
      </c>
    </row>
    <row r="88" spans="1:9" s="38" customFormat="1" x14ac:dyDescent="0.2">
      <c r="A88" s="60" t="s">
        <v>17</v>
      </c>
      <c r="B88" s="95">
        <v>2.2690332919520784</v>
      </c>
      <c r="C88" s="95"/>
      <c r="D88" s="95">
        <v>2.3742545216761908</v>
      </c>
      <c r="E88" s="95"/>
      <c r="F88" s="95">
        <v>1.7071962873124364</v>
      </c>
      <c r="G88" s="95">
        <v>1.7071962873124364</v>
      </c>
      <c r="H88" s="95"/>
      <c r="I88" s="95">
        <v>3.4181490655257827</v>
      </c>
    </row>
    <row r="89" spans="1:9" s="38" customFormat="1" x14ac:dyDescent="0.2">
      <c r="A89" s="60"/>
      <c r="B89" s="95"/>
      <c r="C89" s="95"/>
      <c r="D89" s="95"/>
      <c r="E89" s="95"/>
      <c r="F89" s="95"/>
      <c r="G89" s="95"/>
      <c r="H89" s="95"/>
      <c r="I89" s="95"/>
    </row>
    <row r="90" spans="1:9" x14ac:dyDescent="0.2">
      <c r="A90" s="79" t="s">
        <v>223</v>
      </c>
      <c r="B90" s="99">
        <v>90.067629505257685</v>
      </c>
      <c r="C90" s="99"/>
      <c r="D90" s="99">
        <v>89.547744131823549</v>
      </c>
      <c r="E90" s="99"/>
      <c r="F90" s="99">
        <v>88.094481985507954</v>
      </c>
      <c r="G90" s="99">
        <v>88.094481985507954</v>
      </c>
      <c r="H90" s="99"/>
      <c r="I90" s="99">
        <v>89.018762784649255</v>
      </c>
    </row>
    <row r="91" spans="1:9" x14ac:dyDescent="0.2">
      <c r="A91" s="57"/>
      <c r="B91" s="93"/>
      <c r="C91" s="93"/>
      <c r="D91" s="93"/>
      <c r="E91" s="93"/>
      <c r="F91" s="93"/>
      <c r="G91" s="93"/>
      <c r="H91" s="93"/>
      <c r="I91" s="93"/>
    </row>
    <row r="92" spans="1:9" x14ac:dyDescent="0.2">
      <c r="A92" s="72" t="s">
        <v>164</v>
      </c>
      <c r="B92" s="93"/>
      <c r="C92" s="93"/>
      <c r="D92" s="93"/>
      <c r="E92" s="93"/>
      <c r="F92" s="93"/>
      <c r="G92" s="93"/>
      <c r="H92" s="93"/>
      <c r="I92" s="93"/>
    </row>
    <row r="93" spans="1:9" s="38" customFormat="1" x14ac:dyDescent="0.2">
      <c r="A93" s="60"/>
      <c r="B93" s="95"/>
      <c r="C93" s="95"/>
      <c r="D93" s="95"/>
      <c r="E93" s="95"/>
      <c r="F93" s="95"/>
      <c r="G93" s="95"/>
      <c r="H93" s="95"/>
      <c r="I93" s="95"/>
    </row>
    <row r="94" spans="1:9" s="38" customFormat="1" x14ac:dyDescent="0.2">
      <c r="A94" s="60" t="s">
        <v>18</v>
      </c>
      <c r="B94" s="95">
        <v>19.618387329013679</v>
      </c>
      <c r="C94" s="95"/>
      <c r="D94" s="95">
        <v>18.954440424617811</v>
      </c>
      <c r="E94" s="95"/>
      <c r="F94" s="95">
        <v>18.998489525033211</v>
      </c>
      <c r="G94" s="95">
        <v>18.998489525033211</v>
      </c>
      <c r="H94" s="95"/>
      <c r="I94" s="95">
        <v>18.420776101478648</v>
      </c>
    </row>
    <row r="95" spans="1:9" s="38" customFormat="1" x14ac:dyDescent="0.2">
      <c r="A95" s="60" t="s">
        <v>19</v>
      </c>
      <c r="B95" s="95">
        <v>72.205141860913798</v>
      </c>
      <c r="C95" s="95"/>
      <c r="D95" s="95">
        <v>72.521483167128963</v>
      </c>
      <c r="E95" s="95"/>
      <c r="F95" s="95">
        <v>81.921725943078172</v>
      </c>
      <c r="G95" s="95">
        <v>81.921725943078172</v>
      </c>
      <c r="H95" s="95"/>
      <c r="I95" s="95">
        <v>81.155895819259925</v>
      </c>
    </row>
    <row r="96" spans="1:9" s="38" customFormat="1" x14ac:dyDescent="0.2">
      <c r="A96" s="60" t="s">
        <v>20</v>
      </c>
      <c r="B96" s="95">
        <v>31.556808530532916</v>
      </c>
      <c r="C96" s="95"/>
      <c r="D96" s="95">
        <v>44.031149015929039</v>
      </c>
      <c r="E96" s="95"/>
      <c r="F96" s="95">
        <v>42.928416103574236</v>
      </c>
      <c r="G96" s="95">
        <v>42.928416103574236</v>
      </c>
      <c r="H96" s="95"/>
      <c r="I96" s="95">
        <v>52.333558507843577</v>
      </c>
    </row>
    <row r="97" spans="1:9" s="38" customFormat="1" x14ac:dyDescent="0.2">
      <c r="A97" s="60" t="s">
        <v>235</v>
      </c>
      <c r="B97" s="94">
        <v>15.026953346362678</v>
      </c>
      <c r="C97" s="94"/>
      <c r="D97" s="94">
        <v>12.916363711866659</v>
      </c>
      <c r="E97" s="94"/>
      <c r="F97" s="94">
        <v>15.328419155497185</v>
      </c>
      <c r="G97" s="94">
        <v>15.328419155497185</v>
      </c>
      <c r="H97" s="95"/>
      <c r="I97" s="95">
        <v>29.26518051489905</v>
      </c>
    </row>
    <row r="98" spans="1:9" s="38" customFormat="1" x14ac:dyDescent="0.2">
      <c r="A98" s="60" t="s">
        <v>21</v>
      </c>
      <c r="B98" s="95">
        <v>87.393265288140896</v>
      </c>
      <c r="C98" s="95"/>
      <c r="D98" s="95">
        <v>103.58155259697556</v>
      </c>
      <c r="E98" s="95"/>
      <c r="F98" s="95">
        <v>64.945668099726049</v>
      </c>
      <c r="G98" s="95">
        <v>64.945668099726049</v>
      </c>
      <c r="H98" s="95"/>
      <c r="I98" s="95">
        <v>66.993920288223379</v>
      </c>
    </row>
    <row r="99" spans="1:9" x14ac:dyDescent="0.2">
      <c r="A99" s="79" t="s">
        <v>224</v>
      </c>
      <c r="B99" s="99">
        <v>225.80055635496399</v>
      </c>
      <c r="C99" s="99"/>
      <c r="D99" s="99">
        <v>252.00498891651802</v>
      </c>
      <c r="E99" s="99"/>
      <c r="F99" s="99">
        <v>224.12271882690885</v>
      </c>
      <c r="G99" s="99">
        <v>224.12271882690885</v>
      </c>
      <c r="H99" s="99"/>
      <c r="I99" s="99">
        <v>248.16933123170458</v>
      </c>
    </row>
    <row r="100" spans="1:9" x14ac:dyDescent="0.2">
      <c r="A100" s="57"/>
      <c r="B100" s="93"/>
      <c r="C100" s="93"/>
      <c r="D100" s="93"/>
      <c r="E100" s="93"/>
      <c r="F100" s="93"/>
      <c r="G100" s="93"/>
      <c r="H100" s="93"/>
      <c r="I100" s="93"/>
    </row>
    <row r="101" spans="1:9" x14ac:dyDescent="0.2">
      <c r="A101" s="79" t="s">
        <v>225</v>
      </c>
      <c r="B101" s="99">
        <v>315.86818586022167</v>
      </c>
      <c r="C101" s="99"/>
      <c r="D101" s="99">
        <v>341.55273304834157</v>
      </c>
      <c r="E101" s="99"/>
      <c r="F101" s="99">
        <v>312.21720081241682</v>
      </c>
      <c r="G101" s="99">
        <v>312.21720081241682</v>
      </c>
      <c r="H101" s="99"/>
      <c r="I101" s="99">
        <v>337.18809401635383</v>
      </c>
    </row>
    <row r="102" spans="1:9" hidden="1" x14ac:dyDescent="0.2">
      <c r="B102" s="97">
        <v>-2.1238715078197856E-5</v>
      </c>
      <c r="C102" s="97"/>
      <c r="D102" s="97">
        <v>6.3906445120665012E-5</v>
      </c>
      <c r="E102" s="97"/>
      <c r="F102" s="97">
        <v>1.297156586588244E-7</v>
      </c>
      <c r="G102" s="97">
        <v>1.297156586588244E-7</v>
      </c>
      <c r="H102" s="97"/>
      <c r="I102" s="97">
        <v>0</v>
      </c>
    </row>
    <row r="103" spans="1:9" hidden="1" x14ac:dyDescent="0.2">
      <c r="B103" s="97"/>
      <c r="C103" s="97"/>
      <c r="D103" s="97"/>
      <c r="E103" s="97"/>
      <c r="F103" s="97">
        <v>1.2971564539089846E-7</v>
      </c>
      <c r="G103" s="97"/>
      <c r="H103" s="97"/>
      <c r="I103" s="64"/>
    </row>
    <row r="104" spans="1:9" hidden="1" x14ac:dyDescent="0.2">
      <c r="B104" s="96"/>
      <c r="C104" s="96"/>
      <c r="D104" s="96"/>
      <c r="E104" s="96"/>
      <c r="F104" s="96"/>
      <c r="G104" s="96"/>
      <c r="H104" s="96"/>
    </row>
    <row r="105" spans="1:9" hidden="1" x14ac:dyDescent="0.2"/>
    <row r="106" spans="1:9" hidden="1" x14ac:dyDescent="0.2">
      <c r="A106" s="37" t="s">
        <v>227</v>
      </c>
    </row>
    <row r="107" spans="1:9" hidden="1" x14ac:dyDescent="0.2">
      <c r="A107" s="37" t="s">
        <v>228</v>
      </c>
      <c r="D107" s="37">
        <v>64.972243055555552</v>
      </c>
      <c r="F107" s="37">
        <v>67.523075000000006</v>
      </c>
      <c r="I107" s="98">
        <v>66.947299999999998</v>
      </c>
    </row>
    <row r="108" spans="1:9" hidden="1" x14ac:dyDescent="0.2">
      <c r="A108" s="37" t="s">
        <v>229</v>
      </c>
      <c r="B108" s="37">
        <v>62.505000000000003</v>
      </c>
      <c r="D108" s="37">
        <v>65.625</v>
      </c>
      <c r="F108" s="37">
        <v>66.251999999999995</v>
      </c>
      <c r="G108" s="37">
        <v>66.251999999999995</v>
      </c>
      <c r="I108" s="37">
        <v>66.614999999999995</v>
      </c>
    </row>
    <row r="109" spans="1:9" hidden="1" x14ac:dyDescent="0.2"/>
    <row r="110" spans="1:9" hidden="1" x14ac:dyDescent="0.2"/>
    <row r="111" spans="1:9" hidden="1" x14ac:dyDescent="0.2"/>
    <row r="112" spans="1:9" hidden="1" x14ac:dyDescent="0.2"/>
    <row r="113" spans="1:1" x14ac:dyDescent="0.2">
      <c r="A113" s="37" t="s">
        <v>285</v>
      </c>
    </row>
  </sheetData>
  <customSheetViews>
    <customSheetView guid="{AA03D33C-F4CC-45DE-A4C4-EB2FF93B3627}" showGridLines="0" topLeftCell="B2">
      <pane xSplit="1" ySplit="3" topLeftCell="D5" activePane="bottomRight" state="frozen"/>
      <selection pane="bottomRight" activeCell="D6" sqref="D6"/>
      <pageMargins left="0.7" right="0.7" top="0.75" bottom="0.75" header="0.3" footer="0.3"/>
      <pageSetup paperSize="9" orientation="portrait" r:id="rId1"/>
    </customSheetView>
    <customSheetView guid="{CE1DE926-D71B-4E51-931A-1E529B6BA3AC}" showGridLines="0" topLeftCell="B2">
      <pane xSplit="1" ySplit="3" topLeftCell="C53" activePane="bottomRight" state="frozen"/>
      <selection pane="bottomRight" activeCell="I71" sqref="I71"/>
      <pageMargins left="0.7" right="0.7" top="0.75" bottom="0.75" header="0.3" footer="0.3"/>
      <pageSetup paperSize="9" orientation="portrait" r:id="rId2"/>
    </customSheetView>
    <customSheetView guid="{77EB6D7C-65D5-4FE8-80EB-D5C6CB568CF8}" showGridLines="0" topLeftCell="B2">
      <pane xSplit="1" ySplit="3" topLeftCell="N87" activePane="bottomRight" state="frozen"/>
      <selection pane="bottomRight" activeCell="T100" sqref="T100"/>
      <pageMargins left="0.7" right="0.7" top="0.75" bottom="0.75" header="0.3" footer="0.3"/>
      <pageSetup paperSize="9" orientation="portrait" r:id="rId3"/>
    </customSheetView>
    <customSheetView guid="{30A113CD-1134-42CD-9BA8-3E1272F7CE65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4"/>
    </customSheetView>
    <customSheetView guid="{1BDB17FF-23D7-4E7C-95B3-2FBA200A21A3}" showGridLines="0" topLeftCell="B2">
      <pane xSplit="1" ySplit="3" topLeftCell="C5" activePane="bottomRight" state="frozen"/>
      <selection pane="bottomRight" activeCell="C5" sqref="C5"/>
      <pageMargins left="0.7" right="0.7" top="0.75" bottom="0.75" header="0.3" footer="0.3"/>
      <pageSetup paperSize="9" orientation="portrait" r:id="rId5"/>
    </customSheetView>
    <customSheetView guid="{A2D1E21C-9556-435B-8203-35CEEEFA09B8}" showGridLines="0" topLeftCell="B2">
      <pane xSplit="1" ySplit="3" topLeftCell="C85" activePane="bottomRight" state="frozen"/>
      <selection pane="bottomRight" activeCell="C108" sqref="C108"/>
      <pageMargins left="0.7" right="0.7" top="0.75" bottom="0.75" header="0.3" footer="0.3"/>
      <pageSetup paperSize="9" orientation="portrait" r:id="rId6"/>
    </customSheetView>
  </customSheetViews>
  <pageMargins left="0.39370078740157483" right="0.70866141732283472" top="0.39370078740157483" bottom="0.19685039370078741" header="0.31496062992125984" footer="0.31496062992125984"/>
  <pageSetup paperSize="9" scale="4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77"/>
  <sheetViews>
    <sheetView showGridLines="0" topLeftCell="A25" zoomScaleNormal="100" workbookViewId="0">
      <selection activeCell="K38" sqref="K38:M38"/>
    </sheetView>
  </sheetViews>
  <sheetFormatPr defaultRowHeight="12.75" x14ac:dyDescent="0.2"/>
  <cols>
    <col min="1" max="1" width="51.28515625" style="37" customWidth="1"/>
    <col min="2" max="9" width="8.7109375" style="37" customWidth="1"/>
    <col min="10" max="10" width="1.42578125" style="37" customWidth="1"/>
    <col min="11" max="13" width="8.7109375" style="37" customWidth="1"/>
    <col min="14" max="16384" width="9.140625" style="37"/>
  </cols>
  <sheetData>
    <row r="3" spans="1:13" x14ac:dyDescent="0.2">
      <c r="H3" s="100" t="s">
        <v>284</v>
      </c>
      <c r="I3" s="100" t="s">
        <v>284</v>
      </c>
      <c r="K3" s="100" t="s">
        <v>284</v>
      </c>
      <c r="L3" s="100" t="s">
        <v>284</v>
      </c>
      <c r="M3" s="100" t="s">
        <v>284</v>
      </c>
    </row>
    <row r="4" spans="1:13" x14ac:dyDescent="0.2">
      <c r="A4" s="77" t="s">
        <v>22</v>
      </c>
      <c r="B4" s="78" t="s">
        <v>2</v>
      </c>
      <c r="C4" s="78" t="s">
        <v>3</v>
      </c>
      <c r="D4" s="78" t="s">
        <v>4</v>
      </c>
      <c r="E4" s="78" t="s">
        <v>226</v>
      </c>
      <c r="F4" s="78" t="s">
        <v>249</v>
      </c>
      <c r="G4" s="78" t="s">
        <v>250</v>
      </c>
      <c r="H4" s="78" t="s">
        <v>251</v>
      </c>
      <c r="I4" s="78" t="s">
        <v>252</v>
      </c>
      <c r="K4" s="78" t="s">
        <v>3</v>
      </c>
      <c r="L4" s="78" t="s">
        <v>4</v>
      </c>
      <c r="M4" s="78" t="s">
        <v>249</v>
      </c>
    </row>
    <row r="5" spans="1:13" x14ac:dyDescent="0.2">
      <c r="A5" s="43"/>
      <c r="B5" s="43"/>
      <c r="C5" s="43"/>
      <c r="D5" s="43"/>
      <c r="E5" s="43"/>
      <c r="F5" s="43"/>
      <c r="G5" s="43"/>
      <c r="H5" s="43"/>
      <c r="I5" s="43"/>
      <c r="K5" s="43"/>
      <c r="L5" s="43"/>
      <c r="M5" s="43"/>
    </row>
    <row r="6" spans="1:13" x14ac:dyDescent="0.2">
      <c r="A6" s="53" t="s">
        <v>23</v>
      </c>
      <c r="B6" s="101">
        <v>26276.799999999999</v>
      </c>
      <c r="C6" s="101">
        <v>7046.4</v>
      </c>
      <c r="D6" s="69">
        <v>7564.2999999999993</v>
      </c>
      <c r="E6" s="69">
        <v>7568.1</v>
      </c>
      <c r="F6" s="69">
        <v>7463.8</v>
      </c>
      <c r="G6" s="69">
        <v>29642.6</v>
      </c>
      <c r="H6" s="69">
        <v>7554.1560053399999</v>
      </c>
      <c r="I6" s="69">
        <v>7703.2</v>
      </c>
      <c r="K6" s="69">
        <v>6979.8197765170753</v>
      </c>
      <c r="L6" s="69">
        <v>7498.2</v>
      </c>
      <c r="M6" s="69">
        <v>7397.4085678203655</v>
      </c>
    </row>
    <row r="7" spans="1:13" x14ac:dyDescent="0.2">
      <c r="A7" s="53" t="s">
        <v>5</v>
      </c>
      <c r="B7" s="101">
        <v>281</v>
      </c>
      <c r="C7" s="101">
        <v>13.3</v>
      </c>
      <c r="D7" s="69">
        <v>22.200000000000003</v>
      </c>
      <c r="E7" s="69">
        <v>52.21</v>
      </c>
      <c r="F7" s="69">
        <v>50.05</v>
      </c>
      <c r="G7" s="69">
        <v>137.75</v>
      </c>
      <c r="H7" s="69">
        <v>13.6</v>
      </c>
      <c r="I7" s="69">
        <v>17.8</v>
      </c>
      <c r="K7" s="69">
        <v>13.3</v>
      </c>
      <c r="L7" s="69">
        <v>22.2</v>
      </c>
      <c r="M7" s="69">
        <v>49.776322870000001</v>
      </c>
    </row>
    <row r="8" spans="1:13" x14ac:dyDescent="0.2">
      <c r="A8" s="82" t="s">
        <v>24</v>
      </c>
      <c r="B8" s="82">
        <v>26557.8</v>
      </c>
      <c r="C8" s="82">
        <v>7059.7</v>
      </c>
      <c r="D8" s="82">
        <v>7586.4999999999991</v>
      </c>
      <c r="E8" s="82">
        <v>7620.31</v>
      </c>
      <c r="F8" s="82">
        <v>7513.85</v>
      </c>
      <c r="G8" s="82">
        <v>29780.35</v>
      </c>
      <c r="H8" s="82">
        <v>7567.7560053400002</v>
      </c>
      <c r="I8" s="82">
        <v>7721</v>
      </c>
      <c r="K8" s="82">
        <v>6993.1197765170755</v>
      </c>
      <c r="L8" s="82">
        <v>7520.4</v>
      </c>
      <c r="M8" s="82">
        <v>7447.1848906903651</v>
      </c>
    </row>
    <row r="9" spans="1:13" x14ac:dyDescent="0.2">
      <c r="A9" s="53" t="s">
        <v>25</v>
      </c>
      <c r="B9" s="101">
        <v>1962.7</v>
      </c>
      <c r="C9" s="101">
        <v>420.7</v>
      </c>
      <c r="D9" s="69">
        <v>517.79999999999995</v>
      </c>
      <c r="E9" s="69">
        <v>744.52493228874516</v>
      </c>
      <c r="F9" s="69">
        <v>493.37852245301804</v>
      </c>
      <c r="G9" s="69">
        <v>2176.3785224530179</v>
      </c>
      <c r="H9" s="69">
        <v>634.25753199999997</v>
      </c>
      <c r="I9" s="69">
        <v>572.9985640000001</v>
      </c>
      <c r="K9" s="69">
        <v>420.7</v>
      </c>
      <c r="L9" s="69">
        <v>517.79999999999995</v>
      </c>
      <c r="M9" s="69">
        <v>493.37852245301804</v>
      </c>
    </row>
    <row r="10" spans="1:13" x14ac:dyDescent="0.2">
      <c r="A10" s="53" t="s">
        <v>26</v>
      </c>
      <c r="B10" s="101">
        <v>61.6</v>
      </c>
      <c r="C10" s="101">
        <v>-1.7000000000000002</v>
      </c>
      <c r="D10" s="69">
        <v>-15.9</v>
      </c>
      <c r="E10" s="69">
        <v>-8.6999999999999993</v>
      </c>
      <c r="F10" s="69">
        <v>-6.1</v>
      </c>
      <c r="G10" s="69">
        <v>-32.4</v>
      </c>
      <c r="H10" s="69">
        <v>-20.399999999999999</v>
      </c>
      <c r="I10" s="69">
        <v>52</v>
      </c>
      <c r="K10" s="69">
        <v>-1.7</v>
      </c>
      <c r="L10" s="69">
        <v>-15.9</v>
      </c>
      <c r="M10" s="69">
        <v>-6.1</v>
      </c>
    </row>
    <row r="11" spans="1:13" x14ac:dyDescent="0.2">
      <c r="A11" s="53" t="s">
        <v>27</v>
      </c>
      <c r="B11" s="101">
        <v>16252.5</v>
      </c>
      <c r="C11" s="101">
        <v>4435.2999999999993</v>
      </c>
      <c r="D11" s="69">
        <v>4616.6000000000004</v>
      </c>
      <c r="E11" s="69">
        <v>4556.6000000000004</v>
      </c>
      <c r="F11" s="69">
        <v>4695</v>
      </c>
      <c r="G11" s="69">
        <v>18303.5</v>
      </c>
      <c r="H11" s="69">
        <v>4643.8372267592504</v>
      </c>
      <c r="I11" s="69">
        <v>4811.5</v>
      </c>
      <c r="K11" s="69">
        <v>4389.6453488389025</v>
      </c>
      <c r="L11" s="69">
        <v>4526.8</v>
      </c>
      <c r="M11" s="69">
        <v>4652.331957202432</v>
      </c>
    </row>
    <row r="12" spans="1:13" x14ac:dyDescent="0.2">
      <c r="A12" s="53" t="s">
        <v>6</v>
      </c>
      <c r="B12" s="69">
        <v>4364.3999999999996</v>
      </c>
      <c r="C12" s="69">
        <v>1112</v>
      </c>
      <c r="D12" s="69">
        <v>1274.9000000000001</v>
      </c>
      <c r="E12" s="69">
        <v>1186.6750677112548</v>
      </c>
      <c r="F12" s="69">
        <v>1355.3214775469824</v>
      </c>
      <c r="G12" s="69">
        <v>4928.9214775469827</v>
      </c>
      <c r="H12" s="69">
        <v>1259.3047273499994</v>
      </c>
      <c r="I12" s="69">
        <v>1155.3014360000002</v>
      </c>
      <c r="K12" s="69">
        <v>1109.9143493898059</v>
      </c>
      <c r="L12" s="69">
        <v>1266.8</v>
      </c>
      <c r="M12" s="69">
        <v>1348.3854775469822</v>
      </c>
    </row>
    <row r="13" spans="1:13" x14ac:dyDescent="0.2">
      <c r="A13" s="82" t="s">
        <v>28</v>
      </c>
      <c r="B13" s="82">
        <v>22641.199999999997</v>
      </c>
      <c r="C13" s="82">
        <v>5966.2999999999993</v>
      </c>
      <c r="D13" s="82">
        <v>6393.4</v>
      </c>
      <c r="E13" s="82">
        <v>6479.1</v>
      </c>
      <c r="F13" s="82">
        <v>6537.6</v>
      </c>
      <c r="G13" s="82">
        <v>25376.400000000001</v>
      </c>
      <c r="H13" s="82">
        <v>6516.99948610925</v>
      </c>
      <c r="I13" s="82">
        <v>6591.8000000000011</v>
      </c>
      <c r="K13" s="82">
        <v>5918.5596982287079</v>
      </c>
      <c r="L13" s="82">
        <v>6295.5</v>
      </c>
      <c r="M13" s="82">
        <v>6487.9959572024327</v>
      </c>
    </row>
    <row r="14" spans="1:13" x14ac:dyDescent="0.2">
      <c r="A14" s="82" t="s">
        <v>42</v>
      </c>
      <c r="B14" s="82">
        <v>3916.6000000000022</v>
      </c>
      <c r="C14" s="82">
        <v>1093.4000000000005</v>
      </c>
      <c r="D14" s="82">
        <v>1193.0999999999995</v>
      </c>
      <c r="E14" s="82">
        <v>1141.21</v>
      </c>
      <c r="F14" s="82">
        <v>976.25</v>
      </c>
      <c r="G14" s="82">
        <v>4403.9499999999971</v>
      </c>
      <c r="H14" s="82">
        <v>1050.7565192307502</v>
      </c>
      <c r="I14" s="82">
        <v>1129.1999999999989</v>
      </c>
      <c r="K14" s="82">
        <v>1074.5600782883675</v>
      </c>
      <c r="L14" s="82">
        <v>1224.8999999999996</v>
      </c>
      <c r="M14" s="82">
        <v>959.18893348793245</v>
      </c>
    </row>
    <row r="15" spans="1:13" s="103" customFormat="1" x14ac:dyDescent="0.2">
      <c r="A15" s="54" t="s">
        <v>158</v>
      </c>
      <c r="B15" s="102">
        <v>0.1490516349022713</v>
      </c>
      <c r="C15" s="102">
        <v>0.15517143505903733</v>
      </c>
      <c r="D15" s="102">
        <v>0.15772774744523613</v>
      </c>
      <c r="E15" s="102">
        <v>0.15079214069581534</v>
      </c>
      <c r="F15" s="102">
        <v>0.13079798494064684</v>
      </c>
      <c r="G15" s="102">
        <v>0.14856827673685835</v>
      </c>
      <c r="H15" s="102">
        <v>0.13909648125984889</v>
      </c>
      <c r="I15" s="102">
        <v>0.14658843078201253</v>
      </c>
      <c r="K15" s="102">
        <v>0.15395241033351897</v>
      </c>
      <c r="L15" s="102">
        <v>0.16335920620949024</v>
      </c>
      <c r="M15" s="102">
        <v>0.12966553417916132</v>
      </c>
    </row>
    <row r="16" spans="1:13" s="103" customFormat="1" ht="4.5" customHeight="1" x14ac:dyDescent="0.2">
      <c r="A16" s="54"/>
      <c r="B16" s="102"/>
      <c r="C16" s="102"/>
      <c r="D16" s="102"/>
      <c r="E16" s="102"/>
      <c r="F16" s="102"/>
      <c r="G16" s="102"/>
      <c r="H16" s="102"/>
      <c r="I16" s="102"/>
      <c r="K16" s="102"/>
      <c r="L16" s="102"/>
      <c r="M16" s="102"/>
    </row>
    <row r="17" spans="1:13" x14ac:dyDescent="0.2">
      <c r="A17" s="53" t="s">
        <v>7</v>
      </c>
      <c r="B17" s="101">
        <v>415.4</v>
      </c>
      <c r="C17" s="101">
        <v>109.7</v>
      </c>
      <c r="D17" s="69">
        <v>108.9</v>
      </c>
      <c r="E17" s="69">
        <v>113.8</v>
      </c>
      <c r="F17" s="69">
        <v>122.3</v>
      </c>
      <c r="G17" s="69">
        <v>454.7</v>
      </c>
      <c r="H17" s="69">
        <v>92.55411531</v>
      </c>
      <c r="I17" s="69">
        <v>111</v>
      </c>
      <c r="K17" s="69">
        <v>103.162581283327</v>
      </c>
      <c r="L17" s="69">
        <v>102.3</v>
      </c>
      <c r="M17" s="69">
        <v>115.75256931999999</v>
      </c>
    </row>
    <row r="18" spans="1:13" x14ac:dyDescent="0.2">
      <c r="A18" s="82" t="s">
        <v>32</v>
      </c>
      <c r="B18" s="82">
        <v>3501.2000000000021</v>
      </c>
      <c r="C18" s="82">
        <v>983.7000000000005</v>
      </c>
      <c r="D18" s="82">
        <v>1084.1999999999994</v>
      </c>
      <c r="E18" s="82">
        <v>1027.4100000000001</v>
      </c>
      <c r="F18" s="82">
        <v>853.95</v>
      </c>
      <c r="G18" s="82">
        <v>3949.2499999999973</v>
      </c>
      <c r="H18" s="82">
        <v>958.20240392075016</v>
      </c>
      <c r="I18" s="82">
        <v>1018.1999999999989</v>
      </c>
      <c r="K18" s="82">
        <v>971.39749700504058</v>
      </c>
      <c r="L18" s="82">
        <v>1122.5999999999997</v>
      </c>
      <c r="M18" s="82">
        <v>843.43636416793242</v>
      </c>
    </row>
    <row r="19" spans="1:13" x14ac:dyDescent="0.2">
      <c r="A19" s="53" t="s">
        <v>29</v>
      </c>
      <c r="B19" s="69">
        <v>269.5</v>
      </c>
      <c r="C19" s="101">
        <v>134.4</v>
      </c>
      <c r="D19" s="69">
        <v>207.2</v>
      </c>
      <c r="E19" s="69">
        <v>42.558695187724467</v>
      </c>
      <c r="F19" s="69">
        <v>61.324503089641894</v>
      </c>
      <c r="G19" s="69">
        <v>445.52450308964188</v>
      </c>
      <c r="H19" s="69">
        <v>184.41458174526059</v>
      </c>
      <c r="I19" s="69">
        <v>52.372272625386039</v>
      </c>
      <c r="K19" s="69">
        <v>154.9226100685529</v>
      </c>
      <c r="L19" s="69">
        <v>224.8</v>
      </c>
      <c r="M19" s="69">
        <v>90.014042071391899</v>
      </c>
    </row>
    <row r="20" spans="1:13" x14ac:dyDescent="0.2">
      <c r="A20" s="82" t="s">
        <v>33</v>
      </c>
      <c r="B20" s="82">
        <v>3770.7000000000021</v>
      </c>
      <c r="C20" s="82">
        <v>1118.1000000000006</v>
      </c>
      <c r="D20" s="82">
        <v>1291.3999999999994</v>
      </c>
      <c r="E20" s="82">
        <v>1069.9686951877245</v>
      </c>
      <c r="F20" s="82">
        <v>915.27450308964194</v>
      </c>
      <c r="G20" s="82">
        <v>4394.7745030896394</v>
      </c>
      <c r="H20" s="82">
        <v>1142.6169856660108</v>
      </c>
      <c r="I20" s="82">
        <v>1070.572272625385</v>
      </c>
      <c r="K20" s="82">
        <v>1126.3201070735936</v>
      </c>
      <c r="L20" s="82">
        <v>1347.3999999999996</v>
      </c>
      <c r="M20" s="82">
        <v>933.45040623932437</v>
      </c>
    </row>
    <row r="21" spans="1:13" x14ac:dyDescent="0.2">
      <c r="A21" s="53" t="s">
        <v>8</v>
      </c>
      <c r="B21" s="101">
        <v>111.6</v>
      </c>
      <c r="C21" s="101">
        <v>32.200000000000003</v>
      </c>
      <c r="D21" s="69">
        <v>26.7</v>
      </c>
      <c r="E21" s="69">
        <v>28.4</v>
      </c>
      <c r="F21" s="69">
        <v>19.3</v>
      </c>
      <c r="G21" s="69">
        <v>106.6</v>
      </c>
      <c r="H21" s="69">
        <v>17.28026259</v>
      </c>
      <c r="I21" s="69">
        <v>19.600000000000001</v>
      </c>
      <c r="K21" s="69">
        <v>32.200000000000003</v>
      </c>
      <c r="L21" s="69">
        <v>26.7</v>
      </c>
      <c r="M21" s="69">
        <v>19.295819999999999</v>
      </c>
    </row>
    <row r="22" spans="1:13" x14ac:dyDescent="0.2">
      <c r="A22" s="82" t="s">
        <v>34</v>
      </c>
      <c r="B22" s="82">
        <v>3659.1000000000022</v>
      </c>
      <c r="C22" s="82">
        <v>1085.9000000000005</v>
      </c>
      <c r="D22" s="82">
        <v>1264.6999999999994</v>
      </c>
      <c r="E22" s="82">
        <v>1041.5686951877244</v>
      </c>
      <c r="F22" s="82">
        <v>895.97450308964198</v>
      </c>
      <c r="G22" s="82">
        <v>4288.1745030896391</v>
      </c>
      <c r="H22" s="82">
        <v>1125.3367230760109</v>
      </c>
      <c r="I22" s="82">
        <v>1050.9722726253851</v>
      </c>
      <c r="K22" s="82">
        <v>1094.1201070735935</v>
      </c>
      <c r="L22" s="82">
        <v>1320.6999999999996</v>
      </c>
      <c r="M22" s="82">
        <v>914.15458623932432</v>
      </c>
    </row>
    <row r="23" spans="1:13" x14ac:dyDescent="0.2">
      <c r="A23" s="53" t="s">
        <v>9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K23" s="104">
        <v>0</v>
      </c>
      <c r="L23" s="104">
        <v>0</v>
      </c>
      <c r="M23" s="104">
        <v>0</v>
      </c>
    </row>
    <row r="24" spans="1:13" x14ac:dyDescent="0.2">
      <c r="A24" s="82" t="s">
        <v>35</v>
      </c>
      <c r="B24" s="82">
        <v>3659.1000000000022</v>
      </c>
      <c r="C24" s="82">
        <v>1085.9000000000005</v>
      </c>
      <c r="D24" s="82">
        <v>1264.6999999999994</v>
      </c>
      <c r="E24" s="82">
        <v>1041.5686951877244</v>
      </c>
      <c r="F24" s="82">
        <v>895.97450308964198</v>
      </c>
      <c r="G24" s="82">
        <v>4288.1745030896391</v>
      </c>
      <c r="H24" s="82">
        <v>1125.3367230760109</v>
      </c>
      <c r="I24" s="82">
        <v>1050.9722726253851</v>
      </c>
      <c r="K24" s="82">
        <v>1094.1201070735935</v>
      </c>
      <c r="L24" s="82">
        <v>1320.6999999999996</v>
      </c>
      <c r="M24" s="82">
        <v>914.15458623932432</v>
      </c>
    </row>
    <row r="25" spans="1:13" s="62" customFormat="1" x14ac:dyDescent="0.2">
      <c r="A25" s="54" t="s">
        <v>159</v>
      </c>
      <c r="B25" s="102">
        <v>0.13925211593496933</v>
      </c>
      <c r="C25" s="102">
        <v>0.15410706176203459</v>
      </c>
      <c r="D25" s="102">
        <v>0.16719326309109891</v>
      </c>
      <c r="E25" s="102">
        <v>0.13762618030783477</v>
      </c>
      <c r="F25" s="102">
        <v>0.12004267304719338</v>
      </c>
      <c r="G25" s="102">
        <v>0.14466256344212852</v>
      </c>
      <c r="H25" s="102">
        <v>0.14896921936487878</v>
      </c>
      <c r="I25" s="102">
        <v>0.13643320602157352</v>
      </c>
      <c r="K25" s="102">
        <v>0.15675477907820115</v>
      </c>
      <c r="L25" s="102">
        <v>0.17613560587874419</v>
      </c>
      <c r="M25" s="102">
        <v>0.1235776796506832</v>
      </c>
    </row>
    <row r="26" spans="1:13" s="62" customFormat="1" ht="4.5" customHeight="1" x14ac:dyDescent="0.2">
      <c r="A26" s="54"/>
      <c r="B26" s="102"/>
      <c r="C26" s="102"/>
      <c r="D26" s="102"/>
      <c r="E26" s="102"/>
      <c r="F26" s="102"/>
      <c r="G26" s="102"/>
      <c r="H26" s="102"/>
      <c r="I26" s="102"/>
      <c r="K26" s="102"/>
      <c r="L26" s="102"/>
      <c r="M26" s="102"/>
    </row>
    <row r="27" spans="1:13" x14ac:dyDescent="0.2">
      <c r="A27" s="105" t="s">
        <v>30</v>
      </c>
      <c r="B27" s="101">
        <v>1012.8</v>
      </c>
      <c r="C27" s="101">
        <v>323.2</v>
      </c>
      <c r="D27" s="69">
        <v>340.19999999999993</v>
      </c>
      <c r="E27" s="69">
        <v>316.5</v>
      </c>
      <c r="F27" s="69">
        <v>189.2</v>
      </c>
      <c r="G27" s="69">
        <v>1169.0999999999999</v>
      </c>
      <c r="H27" s="69">
        <v>360.66834299999999</v>
      </c>
      <c r="I27" s="69">
        <v>305.60000000000002</v>
      </c>
      <c r="K27" s="69">
        <v>344.63114000000002</v>
      </c>
      <c r="L27" s="69">
        <v>355</v>
      </c>
      <c r="M27" s="69">
        <v>208.40924551233883</v>
      </c>
    </row>
    <row r="28" spans="1:13" x14ac:dyDescent="0.2">
      <c r="A28" s="82" t="s">
        <v>36</v>
      </c>
      <c r="B28" s="82">
        <v>2646.300000000002</v>
      </c>
      <c r="C28" s="82">
        <v>762.7000000000005</v>
      </c>
      <c r="D28" s="82">
        <v>924.49999999999943</v>
      </c>
      <c r="E28" s="82">
        <v>725.06869518772442</v>
      </c>
      <c r="F28" s="82">
        <v>706.77450308964194</v>
      </c>
      <c r="G28" s="82">
        <v>3119.0745030896392</v>
      </c>
      <c r="H28" s="82">
        <v>764.66838007601086</v>
      </c>
      <c r="I28" s="82">
        <v>745.37227262538511</v>
      </c>
      <c r="K28" s="82">
        <v>749.48896707359359</v>
      </c>
      <c r="L28" s="82">
        <v>965.69999999999959</v>
      </c>
      <c r="M28" s="82">
        <v>705.74534072698543</v>
      </c>
    </row>
    <row r="29" spans="1:13" x14ac:dyDescent="0.2">
      <c r="A29" s="57" t="s">
        <v>31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K29" s="101">
        <v>0</v>
      </c>
      <c r="L29" s="101">
        <v>0</v>
      </c>
      <c r="M29" s="101">
        <v>0</v>
      </c>
    </row>
    <row r="30" spans="1:13" x14ac:dyDescent="0.2">
      <c r="A30" s="82" t="s">
        <v>37</v>
      </c>
      <c r="B30" s="82">
        <v>2646.300000000002</v>
      </c>
      <c r="C30" s="82">
        <v>762.7000000000005</v>
      </c>
      <c r="D30" s="82">
        <v>924.49999999999943</v>
      </c>
      <c r="E30" s="82">
        <v>725.06869518772442</v>
      </c>
      <c r="F30" s="82">
        <v>706.77450308964194</v>
      </c>
      <c r="G30" s="82">
        <v>3119.0745030896392</v>
      </c>
      <c r="H30" s="82">
        <v>764.66838007601086</v>
      </c>
      <c r="I30" s="82">
        <v>745.37227262538511</v>
      </c>
      <c r="K30" s="82">
        <v>749.48896707359359</v>
      </c>
      <c r="L30" s="82">
        <v>965.69999999999959</v>
      </c>
      <c r="M30" s="82">
        <v>705.74534072698543</v>
      </c>
    </row>
    <row r="31" spans="1:13" x14ac:dyDescent="0.2">
      <c r="A31" s="105" t="s">
        <v>14</v>
      </c>
      <c r="B31" s="101">
        <v>0.4</v>
      </c>
      <c r="C31" s="101">
        <v>1.9</v>
      </c>
      <c r="D31" s="69">
        <v>11.099999999999998</v>
      </c>
      <c r="E31" s="69">
        <v>9.6999999999999993</v>
      </c>
      <c r="F31" s="69">
        <v>4.8</v>
      </c>
      <c r="G31" s="69">
        <v>27.5</v>
      </c>
      <c r="H31" s="69">
        <v>5.6</v>
      </c>
      <c r="I31" s="69">
        <v>24</v>
      </c>
      <c r="K31" s="69">
        <v>1.9</v>
      </c>
      <c r="L31" s="69">
        <v>11</v>
      </c>
      <c r="M31" s="69">
        <v>5.6</v>
      </c>
    </row>
    <row r="32" spans="1:13" x14ac:dyDescent="0.2">
      <c r="A32" s="82" t="s">
        <v>38</v>
      </c>
      <c r="B32" s="82">
        <v>2645.9000000000019</v>
      </c>
      <c r="C32" s="82">
        <v>760.80000000000052</v>
      </c>
      <c r="D32" s="82">
        <v>913.39999999999941</v>
      </c>
      <c r="E32" s="82">
        <v>715.36869518772437</v>
      </c>
      <c r="F32" s="82">
        <v>701.97450308964198</v>
      </c>
      <c r="G32" s="82">
        <v>3091.5745030896392</v>
      </c>
      <c r="H32" s="82">
        <v>758.96838007601082</v>
      </c>
      <c r="I32" s="82">
        <v>721.27227262538509</v>
      </c>
      <c r="K32" s="82">
        <v>747.48896707359359</v>
      </c>
      <c r="L32" s="82">
        <v>954.59999999999957</v>
      </c>
      <c r="M32" s="82">
        <v>700.04534072698539</v>
      </c>
    </row>
    <row r="33" spans="1:13" s="62" customFormat="1" x14ac:dyDescent="0.2">
      <c r="A33" s="54" t="s">
        <v>43</v>
      </c>
      <c r="B33" s="102">
        <v>0.10069338732265733</v>
      </c>
      <c r="C33" s="102">
        <v>0.10797002724795648</v>
      </c>
      <c r="D33" s="102">
        <v>0.12075142445434468</v>
      </c>
      <c r="E33" s="102">
        <v>9.4524212839117397E-2</v>
      </c>
      <c r="F33" s="102">
        <v>9.405055107179211E-2</v>
      </c>
      <c r="G33" s="102">
        <v>0.10429498434987616</v>
      </c>
      <c r="H33" s="102">
        <v>0.10047030793903375</v>
      </c>
      <c r="I33" s="102">
        <v>9.3632811380385442E-2</v>
      </c>
      <c r="K33" s="102">
        <v>0.10709287503216738</v>
      </c>
      <c r="L33" s="102">
        <v>0.1273105545330879</v>
      </c>
      <c r="M33" s="102">
        <v>9.4633861886751588E-2</v>
      </c>
    </row>
    <row r="34" spans="1:13" x14ac:dyDescent="0.2">
      <c r="A34" s="88"/>
      <c r="B34" s="88"/>
      <c r="C34" s="88"/>
      <c r="D34" s="88"/>
    </row>
    <row r="35" spans="1:13" x14ac:dyDescent="0.2">
      <c r="B35" s="45"/>
      <c r="C35" s="45"/>
      <c r="D35" s="45"/>
      <c r="E35" s="44"/>
      <c r="F35" s="44"/>
      <c r="G35" s="44"/>
      <c r="H35" s="44"/>
      <c r="I35" s="44"/>
      <c r="K35" s="44"/>
      <c r="L35" s="44"/>
      <c r="M35" s="44"/>
    </row>
    <row r="37" spans="1:13" x14ac:dyDescent="0.2">
      <c r="H37" s="100" t="s">
        <v>284</v>
      </c>
      <c r="I37" s="100" t="s">
        <v>284</v>
      </c>
      <c r="K37" s="100" t="s">
        <v>284</v>
      </c>
      <c r="L37" s="100" t="s">
        <v>284</v>
      </c>
      <c r="M37" s="100" t="s">
        <v>284</v>
      </c>
    </row>
    <row r="38" spans="1:13" x14ac:dyDescent="0.2">
      <c r="A38" s="195"/>
      <c r="B38" s="78" t="s">
        <v>2</v>
      </c>
      <c r="C38" s="78" t="s">
        <v>3</v>
      </c>
      <c r="D38" s="78" t="s">
        <v>4</v>
      </c>
      <c r="E38" s="78" t="s">
        <v>226</v>
      </c>
      <c r="F38" s="78" t="s">
        <v>249</v>
      </c>
      <c r="G38" s="78" t="s">
        <v>250</v>
      </c>
      <c r="H38" s="78" t="s">
        <v>251</v>
      </c>
      <c r="I38" s="78" t="s">
        <v>252</v>
      </c>
      <c r="K38" s="78" t="s">
        <v>3</v>
      </c>
      <c r="L38" s="78" t="s">
        <v>4</v>
      </c>
      <c r="M38" s="78" t="s">
        <v>249</v>
      </c>
    </row>
    <row r="39" spans="1:13" x14ac:dyDescent="0.2">
      <c r="A39" s="43"/>
      <c r="B39" s="43"/>
      <c r="C39" s="43"/>
      <c r="D39" s="43"/>
    </row>
    <row r="40" spans="1:13" x14ac:dyDescent="0.2">
      <c r="A40" s="53" t="s">
        <v>23</v>
      </c>
      <c r="B40" s="104">
        <v>429.74145599283429</v>
      </c>
      <c r="C40" s="104">
        <v>111.05569213071688</v>
      </c>
      <c r="D40" s="104">
        <v>116.42356249778885</v>
      </c>
      <c r="E40" s="104">
        <v>114.82702650880965</v>
      </c>
      <c r="F40" s="104">
        <v>110.53702752725641</v>
      </c>
      <c r="G40" s="104">
        <v>452.84330866457174</v>
      </c>
      <c r="H40" s="104">
        <v>112.92928394894518</v>
      </c>
      <c r="I40" s="104">
        <v>115.06363960906563</v>
      </c>
      <c r="K40" s="104">
        <v>110.00634596797931</v>
      </c>
      <c r="L40" s="104">
        <v>115.40620497877138</v>
      </c>
      <c r="M40" s="104">
        <v>109.55378687686195</v>
      </c>
    </row>
    <row r="41" spans="1:13" x14ac:dyDescent="0.2">
      <c r="A41" s="53" t="s">
        <v>5</v>
      </c>
      <c r="B41" s="104">
        <v>4.6033049882409696</v>
      </c>
      <c r="C41" s="104">
        <v>0.20961635804645418</v>
      </c>
      <c r="D41" s="104">
        <v>0.34168437098620003</v>
      </c>
      <c r="E41" s="104">
        <v>0.79215642684755116</v>
      </c>
      <c r="F41" s="104">
        <v>0.74122809128583067</v>
      </c>
      <c r="G41" s="104">
        <v>2.084685247166036</v>
      </c>
      <c r="H41" s="104">
        <v>0.20331037122081899</v>
      </c>
      <c r="I41" s="104">
        <v>0.26588077487815043</v>
      </c>
      <c r="K41" s="104">
        <v>0.20961635804645418</v>
      </c>
      <c r="L41" s="104">
        <v>0.34168437098619997</v>
      </c>
      <c r="M41" s="104">
        <v>0.73717500084230458</v>
      </c>
    </row>
    <row r="42" spans="1:13" x14ac:dyDescent="0.2">
      <c r="A42" s="82" t="s">
        <v>24</v>
      </c>
      <c r="B42" s="82">
        <v>434.34476098107524</v>
      </c>
      <c r="C42" s="82">
        <v>111.26530848876334</v>
      </c>
      <c r="D42" s="82">
        <v>116.76524686877505</v>
      </c>
      <c r="E42" s="82">
        <v>115.61918293565721</v>
      </c>
      <c r="F42" s="82">
        <v>111.27825561854225</v>
      </c>
      <c r="G42" s="82">
        <v>454.92799391173776</v>
      </c>
      <c r="H42" s="82">
        <v>113.13259432016601</v>
      </c>
      <c r="I42" s="82">
        <v>115.32952038394379</v>
      </c>
      <c r="K42" s="82">
        <v>110.21596232602577</v>
      </c>
      <c r="L42" s="82">
        <v>115.74788934975759</v>
      </c>
      <c r="M42" s="82">
        <v>110.29096187770425</v>
      </c>
    </row>
    <row r="43" spans="1:13" x14ac:dyDescent="0.2">
      <c r="A43" s="53" t="s">
        <v>25</v>
      </c>
      <c r="B43" s="104">
        <v>32.100356763474039</v>
      </c>
      <c r="C43" s="104">
        <v>6.63049637820626</v>
      </c>
      <c r="D43" s="104">
        <v>7.9695570854348805</v>
      </c>
      <c r="E43" s="104">
        <v>11.296307413537011</v>
      </c>
      <c r="F43" s="104">
        <v>7.3068135959894898</v>
      </c>
      <c r="G43" s="104">
        <v>33.203174473167643</v>
      </c>
      <c r="H43" s="104">
        <v>9.4817010500382697</v>
      </c>
      <c r="I43" s="104">
        <v>8.5589495618195226</v>
      </c>
      <c r="K43" s="104">
        <v>6.63049637820626</v>
      </c>
      <c r="L43" s="104">
        <v>7.9695570854348805</v>
      </c>
      <c r="M43" s="104">
        <v>7.3068135959894898</v>
      </c>
    </row>
    <row r="44" spans="1:13" x14ac:dyDescent="0.2">
      <c r="A44" s="53" t="s">
        <v>26</v>
      </c>
      <c r="B44" s="104">
        <v>0.97673722932258811</v>
      </c>
      <c r="C44" s="104">
        <v>-2.6793068321727228E-2</v>
      </c>
      <c r="D44" s="104">
        <v>-0.24471988732795405</v>
      </c>
      <c r="E44" s="104">
        <v>-0.13200078363481507</v>
      </c>
      <c r="F44" s="104">
        <v>-9.0339487649222117E-2</v>
      </c>
      <c r="G44" s="104">
        <v>-0.49385322693371841</v>
      </c>
      <c r="H44" s="104">
        <v>-0.3049655568312285</v>
      </c>
      <c r="I44" s="104">
        <v>0.77673035357661924</v>
      </c>
      <c r="K44" s="104">
        <v>-2.6793068321727224E-2</v>
      </c>
      <c r="L44" s="104">
        <v>-0.24471988732795405</v>
      </c>
      <c r="M44" s="104">
        <v>-9.0339487649222117E-2</v>
      </c>
    </row>
    <row r="45" spans="1:13" x14ac:dyDescent="0.2">
      <c r="A45" s="53" t="s">
        <v>27</v>
      </c>
      <c r="B45" s="104">
        <v>265.81637830958249</v>
      </c>
      <c r="C45" s="104">
        <v>69.903115251386311</v>
      </c>
      <c r="D45" s="104">
        <v>71.054957977247341</v>
      </c>
      <c r="E45" s="104">
        <v>69.135031116137753</v>
      </c>
      <c r="F45" s="104">
        <v>69.531785985753757</v>
      </c>
      <c r="G45" s="104">
        <v>279.62489033052515</v>
      </c>
      <c r="H45" s="104">
        <v>69.422078710403071</v>
      </c>
      <c r="I45" s="104">
        <v>71.869963389113522</v>
      </c>
      <c r="K45" s="104">
        <v>69.183569258584029</v>
      </c>
      <c r="L45" s="104">
        <v>69.672829305420279</v>
      </c>
      <c r="M45" s="104">
        <v>68.89988285045419</v>
      </c>
    </row>
    <row r="46" spans="1:13" x14ac:dyDescent="0.2">
      <c r="A46" s="53" t="s">
        <v>6</v>
      </c>
      <c r="B46" s="104">
        <v>71.430995936595437</v>
      </c>
      <c r="C46" s="104">
        <v>17.525818808094513</v>
      </c>
      <c r="D46" s="104">
        <v>19.622225431094883</v>
      </c>
      <c r="E46" s="104">
        <v>18.00483205261872</v>
      </c>
      <c r="F46" s="104">
        <v>20.07197506255428</v>
      </c>
      <c r="G46" s="104">
        <v>75.224851354362386</v>
      </c>
      <c r="H46" s="104">
        <v>18.825714088063283</v>
      </c>
      <c r="I46" s="104">
        <v>17.256878709074154</v>
      </c>
      <c r="K46" s="104">
        <v>17.492947643803817</v>
      </c>
      <c r="L46" s="104">
        <v>19.497556809248564</v>
      </c>
      <c r="M46" s="104">
        <v>19.969254622171487</v>
      </c>
    </row>
    <row r="47" spans="1:13" x14ac:dyDescent="0.2">
      <c r="A47" s="82" t="s">
        <v>28</v>
      </c>
      <c r="B47" s="82">
        <v>370.32446823897453</v>
      </c>
      <c r="C47" s="82">
        <v>94.032637369365361</v>
      </c>
      <c r="D47" s="82">
        <v>98.402020606449156</v>
      </c>
      <c r="E47" s="82">
        <v>98.304169798658677</v>
      </c>
      <c r="F47" s="82">
        <v>96.820235156648295</v>
      </c>
      <c r="G47" s="82">
        <v>387.55906293112145</v>
      </c>
      <c r="H47" s="82">
        <v>97.424528291673397</v>
      </c>
      <c r="I47" s="82">
        <v>98.462522013583822</v>
      </c>
      <c r="K47" s="82">
        <v>93.280220212272383</v>
      </c>
      <c r="L47" s="82">
        <v>96.895223312775769</v>
      </c>
      <c r="M47" s="82">
        <v>96.085611580965946</v>
      </c>
    </row>
    <row r="48" spans="1:13" x14ac:dyDescent="0.2">
      <c r="A48" s="82" t="s">
        <v>42</v>
      </c>
      <c r="B48" s="82">
        <v>64.020292742100708</v>
      </c>
      <c r="C48" s="82">
        <v>17.232671119397978</v>
      </c>
      <c r="D48" s="82">
        <v>18.363226262325895</v>
      </c>
      <c r="E48" s="82">
        <v>17.31501313699853</v>
      </c>
      <c r="F48" s="82">
        <v>14.458020461893952</v>
      </c>
      <c r="G48" s="82">
        <v>67.368930980616312</v>
      </c>
      <c r="H48" s="82">
        <v>15.70806602849261</v>
      </c>
      <c r="I48" s="82">
        <v>16.866998370359966</v>
      </c>
      <c r="K48" s="82">
        <v>16.935742113753392</v>
      </c>
      <c r="L48" s="82">
        <v>18.852666036981816</v>
      </c>
      <c r="M48" s="82">
        <v>14.205350296738303</v>
      </c>
    </row>
    <row r="49" spans="1:13" x14ac:dyDescent="0.2">
      <c r="A49" s="54" t="s">
        <v>158</v>
      </c>
      <c r="B49" s="102">
        <v>0.14897397458244804</v>
      </c>
      <c r="C49" s="102">
        <v>0.15517143505903733</v>
      </c>
      <c r="D49" s="102">
        <v>0.15772774744523604</v>
      </c>
      <c r="E49" s="102">
        <v>0.15079214069581523</v>
      </c>
      <c r="F49" s="102">
        <v>0.13079798494064687</v>
      </c>
      <c r="G49" s="102">
        <v>0.14876874559389272</v>
      </c>
      <c r="H49" s="102">
        <v>0.13909648125984891</v>
      </c>
      <c r="I49" s="102">
        <v>0.14658843078201264</v>
      </c>
      <c r="K49" s="102">
        <v>0.15395241033351889</v>
      </c>
      <c r="L49" s="102">
        <v>0.16335920620949027</v>
      </c>
      <c r="M49" s="102">
        <v>0.12966553417916135</v>
      </c>
    </row>
    <row r="50" spans="1:13" x14ac:dyDescent="0.2">
      <c r="A50" s="54"/>
      <c r="B50" s="102"/>
      <c r="C50" s="102"/>
      <c r="D50" s="102"/>
      <c r="E50" s="102"/>
      <c r="F50" s="102"/>
      <c r="G50" s="102"/>
      <c r="H50" s="102"/>
      <c r="I50" s="102"/>
      <c r="K50" s="102"/>
      <c r="L50" s="102"/>
      <c r="M50" s="102"/>
    </row>
    <row r="51" spans="1:13" x14ac:dyDescent="0.2">
      <c r="A51" s="53" t="s">
        <v>7</v>
      </c>
      <c r="B51" s="104">
        <v>6.7969968109968022</v>
      </c>
      <c r="C51" s="104">
        <v>1.7289409381726333</v>
      </c>
      <c r="D51" s="104">
        <v>1.6761003603782514</v>
      </c>
      <c r="E51" s="104">
        <v>1.7266309399588455</v>
      </c>
      <c r="F51" s="104">
        <v>1.8112326786065354</v>
      </c>
      <c r="G51" s="104">
        <v>6.942904917116266</v>
      </c>
      <c r="H51" s="104">
        <v>1.3836184957125433</v>
      </c>
      <c r="I51" s="104">
        <v>1.6580205624423987</v>
      </c>
      <c r="K51" s="104">
        <v>1.6259071109234815</v>
      </c>
      <c r="L51" s="104">
        <v>1.5745185203553269</v>
      </c>
      <c r="M51" s="104">
        <v>1.7142668535163716</v>
      </c>
    </row>
    <row r="52" spans="1:13" x14ac:dyDescent="0.2">
      <c r="A52" s="82" t="s">
        <v>32</v>
      </c>
      <c r="B52" s="82">
        <v>57.223295931103905</v>
      </c>
      <c r="C52" s="82">
        <v>15.503730181225345</v>
      </c>
      <c r="D52" s="82">
        <v>16.687125901947645</v>
      </c>
      <c r="E52" s="82">
        <v>15.588382197039685</v>
      </c>
      <c r="F52" s="82">
        <v>12.646787783287417</v>
      </c>
      <c r="G52" s="82">
        <v>60.426026063500046</v>
      </c>
      <c r="H52" s="82">
        <v>14.324447532780066</v>
      </c>
      <c r="I52" s="82">
        <v>15.208977807917567</v>
      </c>
      <c r="K52" s="82">
        <v>15.30983500282991</v>
      </c>
      <c r="L52" s="82">
        <v>17.27814751662649</v>
      </c>
      <c r="M52" s="82">
        <v>12.491083443221932</v>
      </c>
    </row>
    <row r="53" spans="1:13" x14ac:dyDescent="0.2">
      <c r="A53" s="53" t="s">
        <v>29</v>
      </c>
      <c r="B53" s="104">
        <v>4.4432537877614493</v>
      </c>
      <c r="C53" s="104">
        <v>2.1182284602589054</v>
      </c>
      <c r="D53" s="104">
        <v>3.1890541292045333</v>
      </c>
      <c r="E53" s="104">
        <v>0.64572196727067388</v>
      </c>
      <c r="F53" s="104">
        <v>0.90820068679694888</v>
      </c>
      <c r="G53" s="104">
        <v>6.861205243531062</v>
      </c>
      <c r="H53" s="104">
        <v>2.7568674318500737</v>
      </c>
      <c r="I53" s="104">
        <v>0.78229103526783061</v>
      </c>
      <c r="K53" s="104">
        <v>2.441677691851202</v>
      </c>
      <c r="L53" s="104">
        <v>3.4599390359323317</v>
      </c>
      <c r="M53" s="104">
        <v>1.3330856462237819</v>
      </c>
    </row>
    <row r="54" spans="1:13" x14ac:dyDescent="0.2">
      <c r="A54" s="82" t="s">
        <v>33</v>
      </c>
      <c r="B54" s="82">
        <v>61.666549718865355</v>
      </c>
      <c r="C54" s="82">
        <v>17.621958641484252</v>
      </c>
      <c r="D54" s="82">
        <v>19.876180031152177</v>
      </c>
      <c r="E54" s="82">
        <v>16.234104164310359</v>
      </c>
      <c r="F54" s="82">
        <v>13.554988470084366</v>
      </c>
      <c r="G54" s="82">
        <v>67.287231307031107</v>
      </c>
      <c r="H54" s="82">
        <v>17.081314964630138</v>
      </c>
      <c r="I54" s="82">
        <v>15.991268843185397</v>
      </c>
      <c r="K54" s="82">
        <v>17.751512694681111</v>
      </c>
      <c r="L54" s="82">
        <v>20.738086552558823</v>
      </c>
      <c r="M54" s="82">
        <v>13.824169089445714</v>
      </c>
    </row>
    <row r="55" spans="1:13" x14ac:dyDescent="0.2">
      <c r="A55" s="53" t="s">
        <v>8</v>
      </c>
      <c r="B55" s="104">
        <v>1.8238045032044554</v>
      </c>
      <c r="C55" s="104">
        <v>0.5074922352703628</v>
      </c>
      <c r="D55" s="104">
        <v>0.41094471645637565</v>
      </c>
      <c r="E55" s="104">
        <v>0.43089910979640783</v>
      </c>
      <c r="F55" s="104">
        <v>0.2858282150213094</v>
      </c>
      <c r="G55" s="104">
        <v>1.6351642765444556</v>
      </c>
      <c r="H55" s="104">
        <v>0.25832769132103905</v>
      </c>
      <c r="I55" s="104">
        <v>0.29276759480964881</v>
      </c>
      <c r="K55" s="104">
        <v>0.5074922352703628</v>
      </c>
      <c r="L55" s="104">
        <v>0.41094471645637565</v>
      </c>
      <c r="M55" s="104">
        <v>0.28576631025764154</v>
      </c>
    </row>
    <row r="56" spans="1:13" x14ac:dyDescent="0.2">
      <c r="A56" s="82" t="s">
        <v>34</v>
      </c>
      <c r="B56" s="82">
        <v>59.842745215660898</v>
      </c>
      <c r="C56" s="82">
        <v>17.114466406213889</v>
      </c>
      <c r="D56" s="82">
        <v>19.465235314695803</v>
      </c>
      <c r="E56" s="82">
        <v>15.803205054513951</v>
      </c>
      <c r="F56" s="82">
        <v>13.269160255063056</v>
      </c>
      <c r="G56" s="82">
        <v>65.652067030486648</v>
      </c>
      <c r="H56" s="82">
        <v>16.822987273309099</v>
      </c>
      <c r="I56" s="82">
        <v>15.698501248375749</v>
      </c>
      <c r="K56" s="82">
        <v>17.244020459410748</v>
      </c>
      <c r="L56" s="82">
        <v>20.327141836102449</v>
      </c>
      <c r="M56" s="82">
        <v>13.538402779188072</v>
      </c>
    </row>
    <row r="57" spans="1:13" x14ac:dyDescent="0.2">
      <c r="A57" s="53" t="s">
        <v>9</v>
      </c>
      <c r="B57" s="104">
        <v>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K57" s="104">
        <v>0</v>
      </c>
      <c r="L57" s="104">
        <v>0</v>
      </c>
      <c r="M57" s="104">
        <v>0</v>
      </c>
    </row>
    <row r="58" spans="1:13" x14ac:dyDescent="0.2">
      <c r="A58" s="82" t="s">
        <v>35</v>
      </c>
      <c r="B58" s="82">
        <v>59.842745215660898</v>
      </c>
      <c r="C58" s="82">
        <v>17.114466406213889</v>
      </c>
      <c r="D58" s="82">
        <v>19.465235314695803</v>
      </c>
      <c r="E58" s="82">
        <v>15.803205054513951</v>
      </c>
      <c r="F58" s="82">
        <v>13.269160255063056</v>
      </c>
      <c r="G58" s="82">
        <v>65.652067030486648</v>
      </c>
      <c r="H58" s="82">
        <v>16.822987273309099</v>
      </c>
      <c r="I58" s="82">
        <v>15.698501248375749</v>
      </c>
      <c r="K58" s="82">
        <v>17.244020459410748</v>
      </c>
      <c r="L58" s="82">
        <v>20.327141836102449</v>
      </c>
      <c r="M58" s="82">
        <v>13.538402779188072</v>
      </c>
    </row>
    <row r="59" spans="1:13" x14ac:dyDescent="0.2">
      <c r="A59" s="54" t="s">
        <v>159</v>
      </c>
      <c r="B59" s="102">
        <v>0.13925290283527764</v>
      </c>
      <c r="C59" s="102">
        <v>0.15410706176203462</v>
      </c>
      <c r="D59" s="102">
        <v>0.16719326309109886</v>
      </c>
      <c r="E59" s="102">
        <v>0.13762618030783469</v>
      </c>
      <c r="F59" s="102">
        <v>0.12004267304719338</v>
      </c>
      <c r="G59" s="102">
        <v>0.14497744755044217</v>
      </c>
      <c r="H59" s="102">
        <v>0.14896921936487878</v>
      </c>
      <c r="I59" s="102">
        <v>0.13643320602157361</v>
      </c>
      <c r="K59" s="102">
        <v>0.15675477907820104</v>
      </c>
      <c r="L59" s="102">
        <v>0.17613560587874424</v>
      </c>
      <c r="M59" s="102">
        <v>0.12357767965068324</v>
      </c>
    </row>
    <row r="60" spans="1:13" x14ac:dyDescent="0.2">
      <c r="A60" s="54"/>
      <c r="B60" s="102"/>
      <c r="C60" s="102"/>
      <c r="D60" s="102"/>
      <c r="E60" s="102"/>
      <c r="F60" s="102"/>
      <c r="G60" s="102"/>
      <c r="H60" s="102"/>
      <c r="I60" s="102"/>
      <c r="K60" s="102"/>
      <c r="L60" s="102"/>
      <c r="M60" s="102"/>
    </row>
    <row r="61" spans="1:13" x14ac:dyDescent="0.2">
      <c r="A61" s="105" t="s">
        <v>30</v>
      </c>
      <c r="B61" s="104">
        <v>16.590549357842953</v>
      </c>
      <c r="C61" s="104">
        <v>5.0938351068130814</v>
      </c>
      <c r="D61" s="104">
        <v>5.2360821175452799</v>
      </c>
      <c r="E61" s="104">
        <v>4.8020974736113757</v>
      </c>
      <c r="F61" s="104">
        <v>2.8020050923332502</v>
      </c>
      <c r="G61" s="104">
        <v>17.934019790302987</v>
      </c>
      <c r="H61" s="104">
        <v>5.3917363752152703</v>
      </c>
      <c r="I61" s="104">
        <v>4.5647845394810549</v>
      </c>
      <c r="K61" s="104">
        <v>5.4316033410674942</v>
      </c>
      <c r="L61" s="104">
        <v>5.4638716982027482</v>
      </c>
      <c r="M61" s="104">
        <v>3.0864892558927273</v>
      </c>
    </row>
    <row r="62" spans="1:13" x14ac:dyDescent="0.2">
      <c r="A62" s="82" t="s">
        <v>36</v>
      </c>
      <c r="B62" s="82">
        <v>43.252195857817945</v>
      </c>
      <c r="C62" s="82">
        <v>12.020631299400808</v>
      </c>
      <c r="D62" s="82">
        <v>14.229153197150524</v>
      </c>
      <c r="E62" s="82">
        <v>11.001107580902575</v>
      </c>
      <c r="F62" s="82">
        <v>10.467155162729807</v>
      </c>
      <c r="G62" s="82">
        <v>47.718047240183665</v>
      </c>
      <c r="H62" s="82">
        <v>11.431250898093829</v>
      </c>
      <c r="I62" s="82">
        <v>11.133716708894694</v>
      </c>
      <c r="K62" s="82">
        <v>11.812417118343255</v>
      </c>
      <c r="L62" s="82">
        <v>14.863270137899701</v>
      </c>
      <c r="M62" s="82">
        <v>10.451913523295344</v>
      </c>
    </row>
    <row r="63" spans="1:13" x14ac:dyDescent="0.2">
      <c r="A63" s="57" t="s">
        <v>31</v>
      </c>
      <c r="B63" s="104">
        <v>0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K63" s="104">
        <v>0</v>
      </c>
      <c r="L63" s="104">
        <v>0</v>
      </c>
      <c r="M63" s="104">
        <v>0</v>
      </c>
    </row>
    <row r="64" spans="1:13" x14ac:dyDescent="0.2">
      <c r="A64" s="82" t="s">
        <v>37</v>
      </c>
      <c r="B64" s="82">
        <v>43.252195857817945</v>
      </c>
      <c r="C64" s="82">
        <v>12.020631299400808</v>
      </c>
      <c r="D64" s="82">
        <v>14.229153197150524</v>
      </c>
      <c r="E64" s="82">
        <v>11.001107580902575</v>
      </c>
      <c r="F64" s="82">
        <v>10.467155162729807</v>
      </c>
      <c r="G64" s="82">
        <v>47.718047240183665</v>
      </c>
      <c r="H64" s="82">
        <v>11.431250898093829</v>
      </c>
      <c r="I64" s="82">
        <v>11.133716708894694</v>
      </c>
      <c r="K64" s="82">
        <v>11.812417118343255</v>
      </c>
      <c r="L64" s="82">
        <v>14.863270137899701</v>
      </c>
      <c r="M64" s="82">
        <v>10.451913523295344</v>
      </c>
    </row>
    <row r="65" spans="1:13" x14ac:dyDescent="0.2">
      <c r="A65" s="105" t="s">
        <v>14</v>
      </c>
      <c r="B65" s="104">
        <v>8.2649797293851586E-3</v>
      </c>
      <c r="C65" s="104">
        <v>2.9945194006636307E-2</v>
      </c>
      <c r="D65" s="104">
        <v>0.17084218549309996</v>
      </c>
      <c r="E65" s="104">
        <v>0.14717328750088576</v>
      </c>
      <c r="F65" s="104">
        <v>7.1086809953486263E-2</v>
      </c>
      <c r="G65" s="104">
        <v>0.41904747695410827</v>
      </c>
      <c r="H65" s="104">
        <v>8.3716035208572528E-2</v>
      </c>
      <c r="I65" s="104">
        <v>0.35849093241997809</v>
      </c>
      <c r="K65" s="104">
        <v>2.9945194006636307E-2</v>
      </c>
      <c r="L65" s="104">
        <v>0.16930306670487388</v>
      </c>
      <c r="M65" s="104">
        <v>8.2934611612400636E-2</v>
      </c>
    </row>
    <row r="66" spans="1:13" x14ac:dyDescent="0.2">
      <c r="A66" s="82" t="s">
        <v>38</v>
      </c>
      <c r="B66" s="82">
        <v>43.243930878088563</v>
      </c>
      <c r="C66" s="82">
        <v>11.990686105394172</v>
      </c>
      <c r="D66" s="82">
        <v>14.058311011657423</v>
      </c>
      <c r="E66" s="82">
        <v>10.853934293401689</v>
      </c>
      <c r="F66" s="82">
        <v>10.39606835277632</v>
      </c>
      <c r="G66" s="82">
        <v>47.29899976322956</v>
      </c>
      <c r="H66" s="82">
        <v>11.347534862885256</v>
      </c>
      <c r="I66" s="82">
        <v>10.775225776474716</v>
      </c>
      <c r="K66" s="82">
        <v>11.782471924336619</v>
      </c>
      <c r="L66" s="82">
        <v>14.693967071194827</v>
      </c>
      <c r="M66" s="82">
        <v>10.368978911682943</v>
      </c>
    </row>
    <row r="67" spans="1:13" x14ac:dyDescent="0.2">
      <c r="A67" s="54" t="s">
        <v>43</v>
      </c>
      <c r="B67" s="102">
        <v>0.10062778509041406</v>
      </c>
      <c r="C67" s="102">
        <v>0.10797002724795653</v>
      </c>
      <c r="D67" s="102">
        <v>0.12075142445434466</v>
      </c>
      <c r="E67" s="102">
        <v>9.4524212839117314E-2</v>
      </c>
      <c r="F67" s="102">
        <v>9.405055107179211E-2</v>
      </c>
      <c r="G67" s="102">
        <v>0.10444893158013886</v>
      </c>
      <c r="H67" s="102">
        <v>0.10048354568523984</v>
      </c>
      <c r="I67" s="102">
        <v>9.3645792998414398E-2</v>
      </c>
      <c r="K67" s="102">
        <v>0.10710720204965507</v>
      </c>
      <c r="L67" s="102">
        <v>0.12732389106718947</v>
      </c>
      <c r="M67" s="102">
        <v>9.4647380134268086E-2</v>
      </c>
    </row>
    <row r="69" spans="1:13" x14ac:dyDescent="0.2">
      <c r="B69" s="45"/>
      <c r="C69" s="45"/>
      <c r="D69" s="45"/>
      <c r="E69" s="45"/>
      <c r="F69" s="45"/>
      <c r="G69" s="45"/>
      <c r="H69" s="45"/>
      <c r="I69" s="45"/>
      <c r="K69" s="45"/>
      <c r="L69" s="45"/>
      <c r="M69" s="45"/>
    </row>
    <row r="74" spans="1:13" hidden="1" x14ac:dyDescent="0.2"/>
    <row r="75" spans="1:13" hidden="1" x14ac:dyDescent="0.2">
      <c r="C75" s="37">
        <v>63.44924663299664</v>
      </c>
      <c r="D75" s="37">
        <v>64.972243055555552</v>
      </c>
      <c r="E75" s="37">
        <v>65.908699633699626</v>
      </c>
      <c r="F75" s="37">
        <v>67.523075000000006</v>
      </c>
      <c r="G75" s="37">
        <v>0</v>
      </c>
      <c r="H75" s="37">
        <v>66.892799999999994</v>
      </c>
      <c r="I75" s="37">
        <v>66.947299999999998</v>
      </c>
      <c r="K75" s="37">
        <v>63.44924663299664</v>
      </c>
      <c r="L75" s="37">
        <v>64.972243055555552</v>
      </c>
      <c r="M75" s="37">
        <v>67.523075000000006</v>
      </c>
    </row>
    <row r="76" spans="1:13" hidden="1" x14ac:dyDescent="0.2"/>
    <row r="77" spans="1:13" hidden="1" x14ac:dyDescent="0.2"/>
  </sheetData>
  <pageMargins left="0.39370078740157483" right="0.19685039370078741" top="0.39370078740157483" bottom="0.19685039370078741" header="0.31496062992125984" footer="0.31496062992125984"/>
  <pageSetup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4"/>
  <sheetViews>
    <sheetView showGridLines="0" zoomScale="90" zoomScaleNormal="90" workbookViewId="0"/>
  </sheetViews>
  <sheetFormatPr defaultRowHeight="12.75" x14ac:dyDescent="0.2"/>
  <cols>
    <col min="1" max="1" width="70.42578125" style="37" customWidth="1"/>
    <col min="2" max="2" width="8.7109375" style="37" customWidth="1"/>
    <col min="3" max="16384" width="9.140625" style="37"/>
  </cols>
  <sheetData>
    <row r="2" spans="1:3" x14ac:dyDescent="0.2">
      <c r="C2" s="196"/>
    </row>
    <row r="4" spans="1:3" x14ac:dyDescent="0.2">
      <c r="A4" s="77" t="s">
        <v>170</v>
      </c>
      <c r="B4" s="78" t="s">
        <v>2</v>
      </c>
      <c r="C4" s="78" t="s">
        <v>250</v>
      </c>
    </row>
    <row r="5" spans="1:3" x14ac:dyDescent="0.2">
      <c r="A5" s="41"/>
      <c r="B5" s="42"/>
    </row>
    <row r="6" spans="1:3" s="197" customFormat="1" x14ac:dyDescent="0.2">
      <c r="A6" s="197" t="s">
        <v>82</v>
      </c>
      <c r="B6" s="198"/>
    </row>
    <row r="7" spans="1:3" s="197" customFormat="1" x14ac:dyDescent="0.2">
      <c r="A7" s="79" t="s">
        <v>83</v>
      </c>
      <c r="B7" s="82">
        <v>3659.0690000000004</v>
      </c>
      <c r="C7" s="82">
        <v>4288.1007749899927</v>
      </c>
    </row>
    <row r="8" spans="1:3" s="197" customFormat="1" x14ac:dyDescent="0.2">
      <c r="A8" s="197" t="s">
        <v>84</v>
      </c>
      <c r="B8" s="198"/>
      <c r="C8" s="198"/>
    </row>
    <row r="9" spans="1:3" x14ac:dyDescent="0.2">
      <c r="A9" s="37" t="s">
        <v>85</v>
      </c>
      <c r="B9" s="199">
        <v>415.38400000000001</v>
      </c>
      <c r="C9" s="199">
        <v>454.697</v>
      </c>
    </row>
    <row r="10" spans="1:3" x14ac:dyDescent="0.2">
      <c r="A10" s="37" t="s">
        <v>86</v>
      </c>
      <c r="B10" s="199">
        <v>-113.01600000000001</v>
      </c>
      <c r="C10" s="199">
        <v>-144.39600000000002</v>
      </c>
    </row>
    <row r="11" spans="1:3" x14ac:dyDescent="0.2">
      <c r="A11" s="37" t="s">
        <v>87</v>
      </c>
      <c r="B11" s="199">
        <v>-29.518000000000001</v>
      </c>
      <c r="C11" s="199">
        <v>-10.484</v>
      </c>
    </row>
    <row r="12" spans="1:3" x14ac:dyDescent="0.2">
      <c r="A12" s="37" t="s">
        <v>88</v>
      </c>
      <c r="B12" s="199">
        <v>111.62899999999999</v>
      </c>
      <c r="C12" s="199">
        <v>106.633</v>
      </c>
    </row>
    <row r="13" spans="1:3" x14ac:dyDescent="0.2">
      <c r="A13" s="37" t="s">
        <v>89</v>
      </c>
      <c r="B13" s="199">
        <v>-34.766000000000005</v>
      </c>
      <c r="C13" s="199">
        <v>-30.693000000000001</v>
      </c>
    </row>
    <row r="14" spans="1:3" x14ac:dyDescent="0.2">
      <c r="A14" s="37" t="s">
        <v>90</v>
      </c>
      <c r="B14" s="199">
        <v>-20.503</v>
      </c>
      <c r="C14" s="199">
        <v>-35.665999999999997</v>
      </c>
    </row>
    <row r="15" spans="1:3" x14ac:dyDescent="0.2">
      <c r="A15" s="37" t="s">
        <v>91</v>
      </c>
      <c r="B15" s="199">
        <v>1.0760000000000001</v>
      </c>
      <c r="C15" s="199">
        <v>-0.85279898999999992</v>
      </c>
    </row>
    <row r="16" spans="1:3" x14ac:dyDescent="0.2">
      <c r="A16" s="37" t="s">
        <v>92</v>
      </c>
      <c r="B16" s="199">
        <v>1.704</v>
      </c>
      <c r="C16" s="199">
        <v>1.9850000000000001</v>
      </c>
    </row>
    <row r="17" spans="1:3" x14ac:dyDescent="0.2">
      <c r="A17" s="37" t="s">
        <v>93</v>
      </c>
      <c r="B17" s="199">
        <v>61.398000000000003</v>
      </c>
      <c r="C17" s="199">
        <v>331.61399999999998</v>
      </c>
    </row>
    <row r="18" spans="1:3" x14ac:dyDescent="0.2">
      <c r="A18" s="37" t="s">
        <v>94</v>
      </c>
      <c r="B18" s="199">
        <v>-240.88499999999999</v>
      </c>
      <c r="C18" s="199">
        <v>-109.999</v>
      </c>
    </row>
    <row r="19" spans="1:3" x14ac:dyDescent="0.2">
      <c r="A19" s="37" t="s">
        <v>95</v>
      </c>
      <c r="B19" s="199">
        <v>0</v>
      </c>
      <c r="C19" s="199">
        <v>0</v>
      </c>
    </row>
    <row r="20" spans="1:3" s="197" customFormat="1" x14ac:dyDescent="0.2">
      <c r="A20" s="200" t="s">
        <v>127</v>
      </c>
      <c r="B20" s="201">
        <v>152.5030000000001</v>
      </c>
      <c r="C20" s="201">
        <v>562.83820100999992</v>
      </c>
    </row>
    <row r="21" spans="1:3" s="197" customFormat="1" x14ac:dyDescent="0.2">
      <c r="B21" s="198"/>
      <c r="C21" s="198"/>
    </row>
    <row r="22" spans="1:3" s="61" customFormat="1" x14ac:dyDescent="0.2">
      <c r="A22" s="202" t="s">
        <v>96</v>
      </c>
      <c r="B22" s="203">
        <v>3811.5720000000006</v>
      </c>
      <c r="C22" s="203">
        <v>4850.9389759999922</v>
      </c>
    </row>
    <row r="23" spans="1:3" x14ac:dyDescent="0.2">
      <c r="B23" s="199"/>
      <c r="C23" s="199"/>
    </row>
    <row r="24" spans="1:3" x14ac:dyDescent="0.2">
      <c r="A24" s="204" t="s">
        <v>129</v>
      </c>
      <c r="B24" s="199"/>
      <c r="C24" s="199"/>
    </row>
    <row r="25" spans="1:3" x14ac:dyDescent="0.2">
      <c r="A25" s="37" t="s">
        <v>97</v>
      </c>
      <c r="B25" s="199">
        <v>13.025</v>
      </c>
      <c r="C25" s="199">
        <v>0.79600000000000004</v>
      </c>
    </row>
    <row r="26" spans="1:3" x14ac:dyDescent="0.2">
      <c r="A26" s="37" t="s">
        <v>99</v>
      </c>
      <c r="B26" s="199">
        <v>-526.78399999999999</v>
      </c>
      <c r="C26" s="199">
        <v>-1220.231</v>
      </c>
    </row>
    <row r="27" spans="1:3" x14ac:dyDescent="0.2">
      <c r="A27" s="37" t="s">
        <v>100</v>
      </c>
      <c r="B27" s="199">
        <v>702.53399999999999</v>
      </c>
      <c r="C27" s="199">
        <v>-128.25299999999999</v>
      </c>
    </row>
    <row r="28" spans="1:3" x14ac:dyDescent="0.2">
      <c r="A28" s="37" t="s">
        <v>101</v>
      </c>
      <c r="B28" s="199">
        <v>-2.1989999999999998</v>
      </c>
      <c r="C28" s="199">
        <v>-667.26700000000005</v>
      </c>
    </row>
    <row r="29" spans="1:3" x14ac:dyDescent="0.2">
      <c r="A29" s="37" t="s">
        <v>102</v>
      </c>
      <c r="B29" s="199">
        <v>61.565999999999995</v>
      </c>
      <c r="C29" s="199">
        <v>-32.441000000000003</v>
      </c>
    </row>
    <row r="30" spans="1:3" x14ac:dyDescent="0.2">
      <c r="A30" s="37" t="s">
        <v>103</v>
      </c>
      <c r="B30" s="199">
        <v>-15.436000000000002</v>
      </c>
      <c r="C30" s="199">
        <v>-19.55</v>
      </c>
    </row>
    <row r="31" spans="1:3" x14ac:dyDescent="0.2">
      <c r="A31" s="37" t="s">
        <v>104</v>
      </c>
      <c r="B31" s="199">
        <v>46.594000000000001</v>
      </c>
      <c r="C31" s="199">
        <v>7.4760000000000009</v>
      </c>
    </row>
    <row r="32" spans="1:3" x14ac:dyDescent="0.2">
      <c r="A32" s="37" t="s">
        <v>105</v>
      </c>
      <c r="B32" s="199">
        <v>-204.84200000000001</v>
      </c>
      <c r="C32" s="199">
        <v>338.22500000000002</v>
      </c>
    </row>
    <row r="33" spans="1:3" x14ac:dyDescent="0.2">
      <c r="A33" s="37" t="s">
        <v>126</v>
      </c>
      <c r="B33" s="205">
        <v>0</v>
      </c>
      <c r="C33" s="199">
        <v>553.14300000000003</v>
      </c>
    </row>
    <row r="34" spans="1:3" x14ac:dyDescent="0.2">
      <c r="A34" s="37" t="s">
        <v>106</v>
      </c>
      <c r="B34" s="199">
        <v>334.95799999999997</v>
      </c>
      <c r="C34" s="199">
        <v>-49.444000000000003</v>
      </c>
    </row>
    <row r="35" spans="1:3" x14ac:dyDescent="0.2">
      <c r="A35" s="37" t="s">
        <v>98</v>
      </c>
      <c r="B35" s="199">
        <v>-26.979000000000003</v>
      </c>
      <c r="C35" s="199">
        <v>0</v>
      </c>
    </row>
    <row r="36" spans="1:3" s="197" customFormat="1" x14ac:dyDescent="0.2">
      <c r="A36" s="200" t="s">
        <v>128</v>
      </c>
      <c r="B36" s="201">
        <v>382.43699999999995</v>
      </c>
      <c r="C36" s="201">
        <v>-1217.5459999999998</v>
      </c>
    </row>
    <row r="37" spans="1:3" s="197" customFormat="1" x14ac:dyDescent="0.2">
      <c r="B37" s="198"/>
      <c r="C37" s="198"/>
    </row>
    <row r="38" spans="1:3" s="61" customFormat="1" x14ac:dyDescent="0.2">
      <c r="A38" s="202" t="s">
        <v>107</v>
      </c>
      <c r="B38" s="203">
        <v>4194.0090000000009</v>
      </c>
      <c r="C38" s="203">
        <v>3633.3929759999924</v>
      </c>
    </row>
    <row r="39" spans="1:3" s="197" customFormat="1" x14ac:dyDescent="0.2">
      <c r="B39" s="198"/>
      <c r="C39" s="198"/>
    </row>
    <row r="40" spans="1:3" x14ac:dyDescent="0.2">
      <c r="A40" s="37" t="s">
        <v>125</v>
      </c>
      <c r="B40" s="199">
        <v>-988.31399999999996</v>
      </c>
      <c r="C40" s="199">
        <v>-1046.0889999999999</v>
      </c>
    </row>
    <row r="41" spans="1:3" s="197" customFormat="1" x14ac:dyDescent="0.2">
      <c r="A41" s="79" t="s">
        <v>174</v>
      </c>
      <c r="B41" s="82">
        <v>3205.6950000000011</v>
      </c>
      <c r="C41" s="82">
        <v>2587.3039759999924</v>
      </c>
    </row>
    <row r="42" spans="1:3" x14ac:dyDescent="0.2">
      <c r="B42" s="199"/>
      <c r="C42" s="199"/>
    </row>
    <row r="43" spans="1:3" x14ac:dyDescent="0.2">
      <c r="B43" s="199"/>
      <c r="C43" s="199"/>
    </row>
    <row r="44" spans="1:3" s="197" customFormat="1" x14ac:dyDescent="0.2">
      <c r="A44" s="197" t="s">
        <v>108</v>
      </c>
      <c r="B44" s="198"/>
      <c r="C44" s="198"/>
    </row>
    <row r="45" spans="1:3" x14ac:dyDescent="0.2">
      <c r="A45" s="206" t="s">
        <v>109</v>
      </c>
      <c r="B45" s="199">
        <v>-372.00900000000001</v>
      </c>
      <c r="C45" s="199">
        <v>-424.03300000000002</v>
      </c>
    </row>
    <row r="46" spans="1:3" x14ac:dyDescent="0.2">
      <c r="A46" s="37" t="s">
        <v>110</v>
      </c>
      <c r="B46" s="199">
        <v>0.254</v>
      </c>
      <c r="C46" s="199">
        <v>1.1179999999999999</v>
      </c>
    </row>
    <row r="47" spans="1:3" x14ac:dyDescent="0.2">
      <c r="A47" s="37" t="s">
        <v>111</v>
      </c>
      <c r="B47" s="199">
        <v>-2079.1799999999998</v>
      </c>
      <c r="C47" s="199">
        <v>0</v>
      </c>
    </row>
    <row r="48" spans="1:3" x14ac:dyDescent="0.2">
      <c r="A48" s="37" t="s">
        <v>112</v>
      </c>
      <c r="B48" s="199">
        <v>-0.53800000000000003</v>
      </c>
      <c r="C48" s="199">
        <v>0</v>
      </c>
    </row>
    <row r="49" spans="1:3" x14ac:dyDescent="0.2">
      <c r="A49" s="37" t="s">
        <v>113</v>
      </c>
      <c r="B49" s="199">
        <v>1.9E-2</v>
      </c>
      <c r="C49" s="199">
        <v>7.9979999999999993</v>
      </c>
    </row>
    <row r="50" spans="1:3" x14ac:dyDescent="0.2">
      <c r="A50" s="37" t="s">
        <v>114</v>
      </c>
      <c r="B50" s="199">
        <v>-5215.2739999999994</v>
      </c>
      <c r="C50" s="199">
        <v>-5769.4179999999997</v>
      </c>
    </row>
    <row r="51" spans="1:3" x14ac:dyDescent="0.2">
      <c r="A51" s="37" t="s">
        <v>115</v>
      </c>
      <c r="B51" s="199">
        <v>5797.2339999999995</v>
      </c>
      <c r="C51" s="199">
        <v>5715.8339999999998</v>
      </c>
    </row>
    <row r="52" spans="1:3" x14ac:dyDescent="0.2">
      <c r="A52" s="37" t="s">
        <v>90</v>
      </c>
      <c r="B52" s="199">
        <v>20.481000000000002</v>
      </c>
      <c r="C52" s="199">
        <v>35.664000000000001</v>
      </c>
    </row>
    <row r="53" spans="1:3" x14ac:dyDescent="0.2">
      <c r="A53" s="37" t="s">
        <v>87</v>
      </c>
      <c r="B53" s="199">
        <v>29.518000000000001</v>
      </c>
      <c r="C53" s="199">
        <v>10.484</v>
      </c>
    </row>
    <row r="54" spans="1:3" s="197" customFormat="1" x14ac:dyDescent="0.2">
      <c r="A54" s="79" t="s">
        <v>175</v>
      </c>
      <c r="B54" s="82">
        <v>-1819.4949999999997</v>
      </c>
      <c r="C54" s="82">
        <v>-422.35300000000024</v>
      </c>
    </row>
    <row r="55" spans="1:3" x14ac:dyDescent="0.2">
      <c r="B55" s="199"/>
      <c r="C55" s="199"/>
    </row>
    <row r="56" spans="1:3" x14ac:dyDescent="0.2">
      <c r="A56" s="197" t="s">
        <v>116</v>
      </c>
      <c r="B56" s="199"/>
      <c r="C56" s="199"/>
    </row>
    <row r="57" spans="1:3" x14ac:dyDescent="0.2">
      <c r="A57" s="37" t="s">
        <v>117</v>
      </c>
      <c r="B57" s="199">
        <v>61.754999999999995</v>
      </c>
      <c r="C57" s="199">
        <v>42.481999999999999</v>
      </c>
    </row>
    <row r="58" spans="1:3" x14ac:dyDescent="0.2">
      <c r="A58" s="37" t="s">
        <v>118</v>
      </c>
      <c r="B58" s="199">
        <v>483.88599999999997</v>
      </c>
      <c r="C58" s="199">
        <v>498.45699999999999</v>
      </c>
    </row>
    <row r="59" spans="1:3" x14ac:dyDescent="0.2">
      <c r="A59" s="37" t="s">
        <v>119</v>
      </c>
      <c r="B59" s="199">
        <v>-754.40699999999993</v>
      </c>
      <c r="C59" s="199">
        <v>-764.33900000000006</v>
      </c>
    </row>
    <row r="60" spans="1:3" x14ac:dyDescent="0.2">
      <c r="A60" s="37" t="s">
        <v>120</v>
      </c>
      <c r="B60" s="199">
        <v>0</v>
      </c>
      <c r="C60" s="199">
        <v>0</v>
      </c>
    </row>
    <row r="61" spans="1:3" x14ac:dyDescent="0.2">
      <c r="A61" s="37" t="s">
        <v>121</v>
      </c>
      <c r="B61" s="199">
        <v>-124.114</v>
      </c>
      <c r="C61" s="199">
        <v>-109.07899999999999</v>
      </c>
    </row>
    <row r="62" spans="1:3" x14ac:dyDescent="0.2">
      <c r="A62" s="37" t="s">
        <v>122</v>
      </c>
      <c r="B62" s="199">
        <v>-541.55100000000004</v>
      </c>
      <c r="C62" s="199">
        <v>-969.2</v>
      </c>
    </row>
    <row r="63" spans="1:3" s="197" customFormat="1" x14ac:dyDescent="0.2">
      <c r="A63" s="79" t="s">
        <v>176</v>
      </c>
      <c r="B63" s="82">
        <v>-874.43100000000004</v>
      </c>
      <c r="C63" s="82">
        <v>-1301.6790000000001</v>
      </c>
    </row>
    <row r="64" spans="1:3" x14ac:dyDescent="0.2">
      <c r="B64" s="199"/>
      <c r="C64" s="199"/>
    </row>
    <row r="65" spans="1:3" s="197" customFormat="1" x14ac:dyDescent="0.2">
      <c r="A65" s="79" t="s">
        <v>177</v>
      </c>
      <c r="B65" s="82">
        <v>511.76900000000137</v>
      </c>
      <c r="C65" s="82">
        <v>863.27197599999226</v>
      </c>
    </row>
    <row r="66" spans="1:3" x14ac:dyDescent="0.2">
      <c r="B66" s="199"/>
      <c r="C66" s="199"/>
    </row>
    <row r="67" spans="1:3" x14ac:dyDescent="0.2">
      <c r="A67" s="37" t="s">
        <v>123</v>
      </c>
      <c r="B67" s="199">
        <v>1448.2149999999995</v>
      </c>
      <c r="C67" s="199">
        <v>1959.9840000000008</v>
      </c>
    </row>
    <row r="68" spans="1:3" x14ac:dyDescent="0.2">
      <c r="B68" s="199"/>
      <c r="C68" s="199"/>
    </row>
    <row r="69" spans="1:3" s="197" customFormat="1" x14ac:dyDescent="0.2">
      <c r="A69" s="79" t="s">
        <v>124</v>
      </c>
      <c r="B69" s="82">
        <v>1959.9840000000008</v>
      </c>
      <c r="C69" s="82">
        <v>2823.2559759999931</v>
      </c>
    </row>
    <row r="70" spans="1:3" s="61" customFormat="1" x14ac:dyDescent="0.2">
      <c r="A70" s="207" t="s">
        <v>236</v>
      </c>
      <c r="B70" s="208">
        <v>12.475</v>
      </c>
      <c r="C70" s="208">
        <v>20.83</v>
      </c>
    </row>
    <row r="71" spans="1:3" x14ac:dyDescent="0.2">
      <c r="A71" s="210" t="s">
        <v>130</v>
      </c>
      <c r="B71" s="206"/>
    </row>
    <row r="73" spans="1:3" x14ac:dyDescent="0.2">
      <c r="C73" s="65"/>
    </row>
    <row r="74" spans="1:3" x14ac:dyDescent="0.2">
      <c r="B74" s="37">
        <v>62.505000000000003</v>
      </c>
      <c r="C74" s="37">
        <v>66.251999999999995</v>
      </c>
    </row>
    <row r="75" spans="1:3" x14ac:dyDescent="0.2">
      <c r="A75" s="39" t="s">
        <v>208</v>
      </c>
      <c r="B75" s="40" t="s">
        <v>2</v>
      </c>
      <c r="C75" s="40" t="s">
        <v>250</v>
      </c>
    </row>
    <row r="76" spans="1:3" x14ac:dyDescent="0.2">
      <c r="A76" s="41"/>
      <c r="B76" s="42"/>
      <c r="C76" s="42"/>
    </row>
    <row r="77" spans="1:3" x14ac:dyDescent="0.2">
      <c r="A77" s="197" t="s">
        <v>82</v>
      </c>
      <c r="B77" s="198"/>
      <c r="C77" s="198"/>
    </row>
    <row r="78" spans="1:3" x14ac:dyDescent="0.2">
      <c r="A78" s="79" t="s">
        <v>83</v>
      </c>
      <c r="B78" s="209">
        <v>58.540420766338698</v>
      </c>
      <c r="C78" s="209">
        <v>64.724095498852762</v>
      </c>
    </row>
    <row r="79" spans="1:3" x14ac:dyDescent="0.2">
      <c r="A79" s="197" t="s">
        <v>84</v>
      </c>
      <c r="B79" s="198"/>
      <c r="C79" s="198"/>
    </row>
    <row r="80" spans="1:3" x14ac:dyDescent="0.2">
      <c r="A80" s="37" t="s">
        <v>85</v>
      </c>
      <c r="B80" s="205">
        <v>6.6456123510119189</v>
      </c>
      <c r="C80" s="205">
        <v>6.8631437541508182</v>
      </c>
    </row>
    <row r="81" spans="1:4" x14ac:dyDescent="0.2">
      <c r="A81" s="37" t="s">
        <v>86</v>
      </c>
      <c r="B81" s="205">
        <v>-1.8081113510919127</v>
      </c>
      <c r="C81" s="205">
        <v>-2.1794964680311542</v>
      </c>
    </row>
    <row r="82" spans="1:4" x14ac:dyDescent="0.2">
      <c r="A82" s="37" t="s">
        <v>87</v>
      </c>
      <c r="B82" s="205">
        <v>-0.47225021998240141</v>
      </c>
      <c r="C82" s="205">
        <v>-0.15824427941797983</v>
      </c>
    </row>
    <row r="83" spans="1:4" x14ac:dyDescent="0.2">
      <c r="A83" s="37" t="s">
        <v>88</v>
      </c>
      <c r="B83" s="205">
        <v>1.7859211263098951</v>
      </c>
      <c r="C83" s="205">
        <v>1.609506128116887</v>
      </c>
    </row>
    <row r="84" spans="1:4" x14ac:dyDescent="0.2">
      <c r="A84" s="37" t="s">
        <v>89</v>
      </c>
      <c r="B84" s="205">
        <v>-0.55621150307975364</v>
      </c>
      <c r="C84" s="205">
        <v>-0.46327658032965047</v>
      </c>
    </row>
    <row r="85" spans="1:4" x14ac:dyDescent="0.2">
      <c r="A85" s="37" t="s">
        <v>90</v>
      </c>
      <c r="B85" s="205">
        <v>-0.32802175825933927</v>
      </c>
      <c r="C85" s="205">
        <v>-0.53833846525387907</v>
      </c>
    </row>
    <row r="86" spans="1:4" x14ac:dyDescent="0.2">
      <c r="A86" s="37" t="s">
        <v>91</v>
      </c>
      <c r="B86" s="205">
        <v>1.7214622830173585E-2</v>
      </c>
      <c r="C86" s="205">
        <v>-1.2872048994747328E-2</v>
      </c>
    </row>
    <row r="87" spans="1:4" x14ac:dyDescent="0.2">
      <c r="A87" s="37" t="s">
        <v>92</v>
      </c>
      <c r="B87" s="205">
        <v>2.7261819054475639E-2</v>
      </c>
      <c r="C87" s="205">
        <v>2.996135965706696E-2</v>
      </c>
    </row>
    <row r="88" spans="1:4" x14ac:dyDescent="0.2">
      <c r="A88" s="37" t="s">
        <v>93</v>
      </c>
      <c r="B88" s="205">
        <v>0.98228941684665227</v>
      </c>
      <c r="C88" s="205">
        <v>5.0053432349212095</v>
      </c>
    </row>
    <row r="89" spans="1:4" x14ac:dyDescent="0.2">
      <c r="A89" s="37" t="s">
        <v>94</v>
      </c>
      <c r="B89" s="205">
        <v>-3.8538516918646506</v>
      </c>
      <c r="C89" s="205">
        <v>-1.660312141520256</v>
      </c>
    </row>
    <row r="90" spans="1:4" x14ac:dyDescent="0.2">
      <c r="A90" s="37" t="s">
        <v>95</v>
      </c>
      <c r="B90" s="205">
        <v>0</v>
      </c>
      <c r="C90" s="205">
        <v>0</v>
      </c>
    </row>
    <row r="91" spans="1:4" x14ac:dyDescent="0.2">
      <c r="A91" s="200" t="s">
        <v>127</v>
      </c>
      <c r="B91" s="201">
        <v>2.439852811775058</v>
      </c>
      <c r="C91" s="201">
        <v>8.4954144932983144</v>
      </c>
      <c r="D91" s="76"/>
    </row>
    <row r="92" spans="1:4" x14ac:dyDescent="0.2">
      <c r="A92" s="197"/>
      <c r="B92" s="198"/>
      <c r="C92" s="198"/>
    </row>
    <row r="93" spans="1:4" x14ac:dyDescent="0.2">
      <c r="A93" s="202" t="s">
        <v>96</v>
      </c>
      <c r="B93" s="203">
        <v>60.980273578113753</v>
      </c>
      <c r="C93" s="203">
        <v>73.219509992151075</v>
      </c>
      <c r="D93" s="76"/>
    </row>
    <row r="94" spans="1:4" x14ac:dyDescent="0.2">
      <c r="B94" s="199"/>
      <c r="C94" s="199"/>
    </row>
    <row r="95" spans="1:4" x14ac:dyDescent="0.2">
      <c r="A95" s="204" t="s">
        <v>129</v>
      </c>
      <c r="B95" s="199"/>
      <c r="C95" s="199"/>
    </row>
    <row r="96" spans="1:4" x14ac:dyDescent="0.2">
      <c r="A96" s="37" t="s">
        <v>97</v>
      </c>
      <c r="B96" s="205">
        <v>0.20838332933365331</v>
      </c>
      <c r="C96" s="205">
        <v>1.2014731630743224E-2</v>
      </c>
    </row>
    <row r="97" spans="1:4" x14ac:dyDescent="0.2">
      <c r="A97" s="37" t="s">
        <v>99</v>
      </c>
      <c r="B97" s="205">
        <v>-8.4278697704183667</v>
      </c>
      <c r="C97" s="205">
        <v>-18.418025116222907</v>
      </c>
    </row>
    <row r="98" spans="1:4" x14ac:dyDescent="0.2">
      <c r="A98" s="37" t="s">
        <v>100</v>
      </c>
      <c r="B98" s="205">
        <v>11.239644828413727</v>
      </c>
      <c r="C98" s="205">
        <v>-1.9358358992936062</v>
      </c>
    </row>
    <row r="99" spans="1:4" x14ac:dyDescent="0.2">
      <c r="A99" s="37" t="s">
        <v>101</v>
      </c>
      <c r="B99" s="205">
        <v>-3.5181185505159585E-2</v>
      </c>
      <c r="C99" s="205">
        <v>-10.071650667149672</v>
      </c>
    </row>
    <row r="100" spans="1:4" x14ac:dyDescent="0.2">
      <c r="A100" s="37" t="s">
        <v>102</v>
      </c>
      <c r="B100" s="205">
        <v>0.98497720182385395</v>
      </c>
      <c r="C100" s="205">
        <v>-0.48966068948861929</v>
      </c>
    </row>
    <row r="101" spans="1:4" x14ac:dyDescent="0.2">
      <c r="A101" s="37" t="s">
        <v>103</v>
      </c>
      <c r="B101" s="205">
        <v>-0.24695624350051998</v>
      </c>
      <c r="C101" s="205">
        <v>-0.29508543138320353</v>
      </c>
    </row>
    <row r="102" spans="1:4" x14ac:dyDescent="0.2">
      <c r="A102" s="37" t="s">
        <v>104</v>
      </c>
      <c r="B102" s="205">
        <v>0.74544436445084394</v>
      </c>
      <c r="C102" s="205">
        <v>0.11284187647165371</v>
      </c>
    </row>
    <row r="103" spans="1:4" x14ac:dyDescent="0.2">
      <c r="A103" s="37" t="s">
        <v>105</v>
      </c>
      <c r="B103" s="205">
        <v>-3.2772098232141431</v>
      </c>
      <c r="C103" s="205">
        <v>5.105128901769004</v>
      </c>
    </row>
    <row r="104" spans="1:4" x14ac:dyDescent="0.2">
      <c r="A104" s="37" t="s">
        <v>126</v>
      </c>
      <c r="B104" s="205">
        <v>0</v>
      </c>
      <c r="C104" s="205">
        <v>8.3490762543017585</v>
      </c>
    </row>
    <row r="105" spans="1:4" x14ac:dyDescent="0.2">
      <c r="A105" s="37" t="s">
        <v>106</v>
      </c>
      <c r="B105" s="205">
        <v>5.3588992880569544</v>
      </c>
      <c r="C105" s="205">
        <v>-0.74630199843023615</v>
      </c>
    </row>
    <row r="106" spans="1:4" x14ac:dyDescent="0.2">
      <c r="A106" s="37" t="s">
        <v>98</v>
      </c>
      <c r="B106" s="205">
        <v>-0.43162946964242865</v>
      </c>
      <c r="C106" s="205">
        <v>0</v>
      </c>
    </row>
    <row r="107" spans="1:4" x14ac:dyDescent="0.2">
      <c r="A107" s="200" t="s">
        <v>128</v>
      </c>
      <c r="B107" s="201">
        <v>6.1185025197984144</v>
      </c>
      <c r="C107" s="201">
        <v>-18.377498037795089</v>
      </c>
      <c r="D107" s="76"/>
    </row>
    <row r="108" spans="1:4" x14ac:dyDescent="0.2">
      <c r="A108" s="197"/>
      <c r="B108" s="198"/>
      <c r="C108" s="198"/>
    </row>
    <row r="109" spans="1:4" x14ac:dyDescent="0.2">
      <c r="A109" s="202" t="s">
        <v>107</v>
      </c>
      <c r="B109" s="203">
        <v>67.098776097912165</v>
      </c>
      <c r="C109" s="203">
        <v>54.842011954355982</v>
      </c>
      <c r="D109" s="76"/>
    </row>
    <row r="110" spans="1:4" x14ac:dyDescent="0.2">
      <c r="A110" s="197"/>
      <c r="B110" s="198"/>
      <c r="C110" s="198"/>
    </row>
    <row r="111" spans="1:4" x14ac:dyDescent="0.2">
      <c r="A111" s="37" t="s">
        <v>125</v>
      </c>
      <c r="B111" s="199">
        <v>-15.811759059275257</v>
      </c>
      <c r="C111" s="199">
        <v>-15.789545975970537</v>
      </c>
    </row>
    <row r="112" spans="1:4" x14ac:dyDescent="0.2">
      <c r="A112" s="79" t="s">
        <v>174</v>
      </c>
      <c r="B112" s="82">
        <v>51.287017038636904</v>
      </c>
      <c r="C112" s="82">
        <v>39.052465978385442</v>
      </c>
      <c r="D112" s="76"/>
    </row>
    <row r="113" spans="1:4" x14ac:dyDescent="0.2">
      <c r="B113" s="199"/>
      <c r="C113" s="199"/>
    </row>
    <row r="114" spans="1:4" x14ac:dyDescent="0.2">
      <c r="B114" s="199"/>
      <c r="C114" s="199"/>
    </row>
    <row r="115" spans="1:4" x14ac:dyDescent="0.2">
      <c r="A115" s="197" t="s">
        <v>108</v>
      </c>
      <c r="B115" s="198"/>
      <c r="C115" s="198"/>
    </row>
    <row r="116" spans="1:4" x14ac:dyDescent="0.2">
      <c r="A116" s="206" t="s">
        <v>109</v>
      </c>
      <c r="B116" s="199">
        <v>-5.9516678665706744</v>
      </c>
      <c r="C116" s="199">
        <v>-6.4003048964559568</v>
      </c>
    </row>
    <row r="117" spans="1:4" x14ac:dyDescent="0.2">
      <c r="A117" s="37" t="s">
        <v>110</v>
      </c>
      <c r="B117" s="199">
        <v>4.0636749060075196E-3</v>
      </c>
      <c r="C117" s="199">
        <v>1.6874962265290103E-2</v>
      </c>
    </row>
    <row r="118" spans="1:4" x14ac:dyDescent="0.2">
      <c r="A118" s="37" t="s">
        <v>111</v>
      </c>
      <c r="B118" s="199">
        <v>-33.264218862490999</v>
      </c>
      <c r="C118" s="199">
        <v>0</v>
      </c>
    </row>
    <row r="119" spans="1:4" x14ac:dyDescent="0.2">
      <c r="A119" s="37" t="s">
        <v>112</v>
      </c>
      <c r="B119" s="199">
        <v>-8.6073114150867925E-3</v>
      </c>
      <c r="C119" s="199">
        <v>0</v>
      </c>
    </row>
    <row r="120" spans="1:4" x14ac:dyDescent="0.2">
      <c r="A120" s="37" t="s">
        <v>113</v>
      </c>
      <c r="B120" s="199">
        <v>3.0397568194544434E-4</v>
      </c>
      <c r="C120" s="199">
        <v>0.12072088389784459</v>
      </c>
    </row>
    <row r="121" spans="1:4" x14ac:dyDescent="0.2">
      <c r="A121" s="37" t="s">
        <v>114</v>
      </c>
      <c r="B121" s="199">
        <v>-83.437708983281325</v>
      </c>
      <c r="C121" s="199">
        <v>-87.082925798466462</v>
      </c>
    </row>
    <row r="122" spans="1:4" x14ac:dyDescent="0.2">
      <c r="A122" s="37" t="s">
        <v>115</v>
      </c>
      <c r="B122" s="199">
        <v>92.748324134069264</v>
      </c>
      <c r="C122" s="199">
        <v>86.274135120449202</v>
      </c>
    </row>
    <row r="123" spans="1:4" x14ac:dyDescent="0.2">
      <c r="A123" s="37" t="s">
        <v>90</v>
      </c>
      <c r="B123" s="199">
        <v>0.32766978641708666</v>
      </c>
      <c r="C123" s="199">
        <v>0.53830827748596277</v>
      </c>
    </row>
    <row r="124" spans="1:4" x14ac:dyDescent="0.2">
      <c r="A124" s="37" t="s">
        <v>87</v>
      </c>
      <c r="B124" s="199">
        <v>0.47225021998240141</v>
      </c>
      <c r="C124" s="199">
        <v>0.15824427941797983</v>
      </c>
    </row>
    <row r="125" spans="1:4" x14ac:dyDescent="0.2">
      <c r="A125" s="79" t="s">
        <v>175</v>
      </c>
      <c r="B125" s="82">
        <v>-29.109591232701376</v>
      </c>
      <c r="C125" s="82">
        <v>-6.3749471714061441</v>
      </c>
      <c r="D125" s="76"/>
    </row>
    <row r="126" spans="1:4" x14ac:dyDescent="0.2">
      <c r="B126" s="199"/>
      <c r="C126" s="199"/>
    </row>
    <row r="127" spans="1:4" x14ac:dyDescent="0.2">
      <c r="A127" s="197" t="s">
        <v>116</v>
      </c>
      <c r="B127" s="199"/>
      <c r="C127" s="199"/>
    </row>
    <row r="128" spans="1:4" x14ac:dyDescent="0.2">
      <c r="A128" s="37" t="s">
        <v>117</v>
      </c>
      <c r="B128" s="205">
        <v>0.98800095992320602</v>
      </c>
      <c r="C128" s="205">
        <v>0.64121837831310757</v>
      </c>
    </row>
    <row r="129" spans="1:4" x14ac:dyDescent="0.2">
      <c r="A129" s="37" t="s">
        <v>118</v>
      </c>
      <c r="B129" s="205">
        <v>7.7415566754659615</v>
      </c>
      <c r="C129" s="205">
        <v>7.5236521161625314</v>
      </c>
    </row>
    <row r="130" spans="1:4" x14ac:dyDescent="0.2">
      <c r="A130" s="37" t="s">
        <v>119</v>
      </c>
      <c r="B130" s="205">
        <v>-12.069546436285096</v>
      </c>
      <c r="C130" s="205">
        <v>-11.536844170742016</v>
      </c>
    </row>
    <row r="131" spans="1:4" x14ac:dyDescent="0.2">
      <c r="A131" s="37" t="s">
        <v>120</v>
      </c>
      <c r="B131" s="205">
        <v>0</v>
      </c>
      <c r="C131" s="205">
        <v>0</v>
      </c>
    </row>
    <row r="132" spans="1:4" x14ac:dyDescent="0.2">
      <c r="A132" s="37" t="s">
        <v>121</v>
      </c>
      <c r="B132" s="205">
        <v>-1.9856651467882569</v>
      </c>
      <c r="C132" s="205">
        <v>-1.6464257682786936</v>
      </c>
    </row>
    <row r="133" spans="1:4" x14ac:dyDescent="0.2">
      <c r="A133" s="37" t="s">
        <v>122</v>
      </c>
      <c r="B133" s="205">
        <v>-8.6641228701703863</v>
      </c>
      <c r="C133" s="205">
        <v>-14.62899233230695</v>
      </c>
    </row>
    <row r="134" spans="1:4" x14ac:dyDescent="0.2">
      <c r="A134" s="79" t="s">
        <v>176</v>
      </c>
      <c r="B134" s="82">
        <v>-13.989776817854572</v>
      </c>
      <c r="C134" s="82">
        <v>-19.647391776852022</v>
      </c>
      <c r="D134" s="76"/>
    </row>
    <row r="135" spans="1:4" x14ac:dyDescent="0.2">
      <c r="B135" s="199"/>
      <c r="C135" s="199"/>
    </row>
    <row r="136" spans="1:4" x14ac:dyDescent="0.2">
      <c r="A136" s="79" t="s">
        <v>177</v>
      </c>
      <c r="B136" s="82">
        <v>8.1876489880809551</v>
      </c>
      <c r="C136" s="82">
        <v>13.030127030127279</v>
      </c>
      <c r="D136" s="76"/>
    </row>
    <row r="137" spans="1:4" x14ac:dyDescent="0.2">
      <c r="B137" s="199"/>
      <c r="C137" s="199"/>
    </row>
    <row r="138" spans="1:4" x14ac:dyDescent="0.2">
      <c r="A138" s="37" t="s">
        <v>123</v>
      </c>
      <c r="B138" s="199">
        <v>23.169586433085342</v>
      </c>
      <c r="C138" s="199">
        <v>29.583771055968135</v>
      </c>
      <c r="D138" s="45"/>
    </row>
    <row r="139" spans="1:4" x14ac:dyDescent="0.2">
      <c r="B139" s="199"/>
      <c r="C139" s="199"/>
    </row>
    <row r="140" spans="1:4" x14ac:dyDescent="0.2">
      <c r="A140" s="79" t="s">
        <v>124</v>
      </c>
      <c r="B140" s="82">
        <v>31.357235421166298</v>
      </c>
      <c r="C140" s="82">
        <v>42.613898086095418</v>
      </c>
      <c r="D140" s="76"/>
    </row>
    <row r="141" spans="1:4" x14ac:dyDescent="0.2">
      <c r="A141" s="37" t="s">
        <v>236</v>
      </c>
      <c r="B141" s="45">
        <v>0.19958403327733779</v>
      </c>
      <c r="C141" s="45">
        <v>0.3144056028497253</v>
      </c>
    </row>
    <row r="142" spans="1:4" x14ac:dyDescent="0.2">
      <c r="A142" s="37" t="s">
        <v>171</v>
      </c>
      <c r="B142" s="96">
        <v>-1.0923910719801144E-5</v>
      </c>
      <c r="C142" s="96">
        <v>1.1241462909272748E-4</v>
      </c>
    </row>
    <row r="143" spans="1:4" x14ac:dyDescent="0.2">
      <c r="B143" s="65"/>
    </row>
    <row r="144" spans="1:4" x14ac:dyDescent="0.2">
      <c r="A144" s="37" t="s">
        <v>286</v>
      </c>
    </row>
  </sheetData>
  <customSheetViews>
    <customSheetView guid="{AA03D33C-F4CC-45DE-A4C4-EB2FF93B3627}" scale="110" showGridLines="0">
      <selection activeCell="C9" sqref="C9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>
      <selection activeCell="C9" sqref="C9"/>
      <pageMargins left="0.7" right="0.7" top="0.75" bottom="0.75" header="0.3" footer="0.3"/>
      <pageSetup paperSize="9" orientation="portrait" r:id="rId2"/>
    </customSheetView>
    <customSheetView guid="{77EB6D7C-65D5-4FE8-80EB-D5C6CB568CF8}" scale="110" showGridLines="0" topLeftCell="A130">
      <selection activeCell="B14" sqref="B14"/>
      <pageMargins left="0.7" right="0.7" top="0.75" bottom="0.75" header="0.3" footer="0.3"/>
      <pageSetup paperSize="9" orientation="portrait" r:id="rId3"/>
    </customSheetView>
    <customSheetView guid="{30A113CD-1134-42CD-9BA8-3E1272F7CE65}" scale="110" showGridLines="0" topLeftCell="A120">
      <selection activeCell="D67" sqref="D67"/>
      <pageMargins left="0.7" right="0.7" top="0.75" bottom="0.75" header="0.3" footer="0.3"/>
      <pageSetup paperSize="9" orientation="portrait" r:id="rId4"/>
    </customSheetView>
    <customSheetView guid="{1BDB17FF-23D7-4E7C-95B3-2FBA200A21A3}" scale="110" showGridLines="0" topLeftCell="A136">
      <selection activeCell="A72" sqref="A72"/>
      <pageMargins left="0.7" right="0.7" top="0.75" bottom="0.75" header="0.3" footer="0.3"/>
      <pageSetup paperSize="9" orientation="portrait" r:id="rId5"/>
    </customSheetView>
    <customSheetView guid="{A2D1E21C-9556-435B-8203-35CEEEFA09B8}" scale="110" showGridLines="0" topLeftCell="A120">
      <selection activeCell="D67" sqref="D67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scale="76" orientation="portrait" r:id="rId7"/>
  <colBreaks count="1" manualBreakCount="1">
    <brk id="3" max="1048575" man="1"/>
  </colBrea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9"/>
  <sheetViews>
    <sheetView showGridLines="0" tabSelected="1" zoomScale="90" zoomScaleNormal="90" workbookViewId="0">
      <selection activeCell="K1" sqref="K1"/>
    </sheetView>
  </sheetViews>
  <sheetFormatPr defaultRowHeight="15" x14ac:dyDescent="0.25"/>
  <cols>
    <col min="1" max="1" width="46.28515625" style="106" customWidth="1"/>
    <col min="2" max="5" width="8.7109375" style="106" customWidth="1"/>
    <col min="6" max="7" width="9.140625" style="109"/>
    <col min="8" max="9" width="8.7109375" style="106" customWidth="1"/>
    <col min="10" max="16384" width="9.140625" style="109"/>
  </cols>
  <sheetData>
    <row r="3" spans="1:9" s="108" customFormat="1" x14ac:dyDescent="0.25">
      <c r="A3" s="106"/>
      <c r="B3" s="107"/>
      <c r="C3" s="107"/>
      <c r="D3" s="107"/>
      <c r="E3" s="107"/>
      <c r="H3" s="107"/>
      <c r="I3" s="107"/>
    </row>
    <row r="4" spans="1:9" x14ac:dyDescent="0.25">
      <c r="A4" s="193" t="s">
        <v>0</v>
      </c>
      <c r="B4" s="194" t="s">
        <v>2</v>
      </c>
      <c r="C4" s="194" t="s">
        <v>3</v>
      </c>
      <c r="D4" s="194" t="s">
        <v>4</v>
      </c>
      <c r="E4" s="194" t="s">
        <v>226</v>
      </c>
      <c r="F4" s="194" t="s">
        <v>249</v>
      </c>
      <c r="G4" s="194" t="s">
        <v>250</v>
      </c>
      <c r="H4" s="194" t="s">
        <v>251</v>
      </c>
      <c r="I4" s="194" t="s">
        <v>252</v>
      </c>
    </row>
    <row r="5" spans="1:9" s="112" customFormat="1" x14ac:dyDescent="0.25">
      <c r="A5" s="110"/>
      <c r="B5" s="111"/>
      <c r="C5" s="111"/>
      <c r="D5" s="111"/>
      <c r="E5" s="111"/>
      <c r="F5" s="111"/>
      <c r="H5" s="111"/>
      <c r="I5" s="111"/>
    </row>
    <row r="6" spans="1:9" s="112" customFormat="1" x14ac:dyDescent="0.25">
      <c r="A6" s="113" t="s">
        <v>133</v>
      </c>
      <c r="B6" s="114"/>
      <c r="C6" s="114"/>
      <c r="D6" s="114"/>
      <c r="E6" s="114"/>
      <c r="F6" s="114"/>
      <c r="H6" s="115"/>
      <c r="I6" s="115"/>
    </row>
    <row r="7" spans="1:9" s="118" customFormat="1" x14ac:dyDescent="0.25">
      <c r="A7" s="116" t="s">
        <v>49</v>
      </c>
      <c r="B7" s="117">
        <v>0.72668619705401893</v>
      </c>
      <c r="C7" s="117">
        <v>0.76567947844881801</v>
      </c>
      <c r="D7" s="117">
        <v>0.77921831254035612</v>
      </c>
      <c r="E7" s="117">
        <v>0.73543469935501549</v>
      </c>
      <c r="F7" s="117">
        <v>0.76535356314766667</v>
      </c>
      <c r="G7" s="117">
        <v>0.76037178920412929</v>
      </c>
      <c r="H7" s="117">
        <v>0.77216791157700426</v>
      </c>
      <c r="I7" s="117">
        <v>0.76693958264939699</v>
      </c>
    </row>
    <row r="8" spans="1:9" s="112" customFormat="1" ht="6" customHeight="1" x14ac:dyDescent="0.25">
      <c r="A8" s="119"/>
      <c r="B8" s="120"/>
      <c r="C8" s="120"/>
      <c r="D8" s="120"/>
      <c r="E8" s="120"/>
      <c r="F8" s="120"/>
      <c r="G8" s="120"/>
      <c r="H8" s="121"/>
      <c r="I8" s="121"/>
    </row>
    <row r="9" spans="1:9" s="118" customFormat="1" x14ac:dyDescent="0.25">
      <c r="A9" s="116" t="s">
        <v>50</v>
      </c>
      <c r="B9" s="117">
        <v>0.27331380294598107</v>
      </c>
      <c r="C9" s="117">
        <v>0.23432052155118194</v>
      </c>
      <c r="D9" s="117">
        <v>0.22078168745964394</v>
      </c>
      <c r="E9" s="117">
        <v>0.26456530064498451</v>
      </c>
      <c r="F9" s="117">
        <v>0.23464643685233344</v>
      </c>
      <c r="G9" s="117">
        <v>0.23962821079587063</v>
      </c>
      <c r="H9" s="117">
        <v>0.22783208842299579</v>
      </c>
      <c r="I9" s="117">
        <v>0.23306041735060296</v>
      </c>
    </row>
    <row r="10" spans="1:9" s="112" customFormat="1" x14ac:dyDescent="0.25">
      <c r="A10" s="119" t="s">
        <v>136</v>
      </c>
      <c r="B10" s="120">
        <v>0.105392136110164</v>
      </c>
      <c r="C10" s="120">
        <v>8.9905010893415183E-2</v>
      </c>
      <c r="D10" s="120">
        <v>8.3864469658865695E-2</v>
      </c>
      <c r="E10" s="120">
        <v>8.1040206065336934E-2</v>
      </c>
      <c r="F10" s="120">
        <v>7.6667623382176267E-2</v>
      </c>
      <c r="G10" s="120">
        <v>8.2813570631404709E-2</v>
      </c>
      <c r="H10" s="120">
        <v>8.089236000151287E-2</v>
      </c>
      <c r="I10" s="120">
        <v>6.864823723394145E-2</v>
      </c>
    </row>
    <row r="11" spans="1:9" s="112" customFormat="1" x14ac:dyDescent="0.25">
      <c r="A11" s="119" t="s">
        <v>137</v>
      </c>
      <c r="B11" s="120">
        <v>0.16792166683581705</v>
      </c>
      <c r="C11" s="120">
        <v>0.14441551065776675</v>
      </c>
      <c r="D11" s="120">
        <v>0.13691721780077823</v>
      </c>
      <c r="E11" s="120">
        <v>0.18352509457964758</v>
      </c>
      <c r="F11" s="120">
        <v>0.15797881347015716</v>
      </c>
      <c r="G11" s="120">
        <v>0.15681464016446592</v>
      </c>
      <c r="H11" s="120">
        <v>0.14693972842148292</v>
      </c>
      <c r="I11" s="120">
        <v>0.1644121801166615</v>
      </c>
    </row>
    <row r="12" spans="1:9" s="112" customFormat="1" ht="6" customHeight="1" x14ac:dyDescent="0.25">
      <c r="A12" s="119"/>
      <c r="B12" s="122"/>
      <c r="C12" s="122"/>
      <c r="D12" s="122"/>
      <c r="E12" s="122"/>
      <c r="F12" s="122"/>
      <c r="G12" s="122"/>
      <c r="H12" s="122"/>
      <c r="I12" s="122"/>
    </row>
    <row r="13" spans="1:9" s="119" customFormat="1" x14ac:dyDescent="0.25">
      <c r="A13" s="123" t="s">
        <v>63</v>
      </c>
      <c r="B13" s="124">
        <v>1</v>
      </c>
      <c r="C13" s="124">
        <v>1</v>
      </c>
      <c r="D13" s="124">
        <v>1</v>
      </c>
      <c r="E13" s="124">
        <v>1</v>
      </c>
      <c r="F13" s="124">
        <v>1</v>
      </c>
      <c r="G13" s="124">
        <v>0.99999999999999989</v>
      </c>
      <c r="H13" s="124">
        <v>1</v>
      </c>
      <c r="I13" s="124">
        <v>1</v>
      </c>
    </row>
    <row r="14" spans="1:9" s="119" customFormat="1" x14ac:dyDescent="0.25">
      <c r="A14" s="125"/>
      <c r="B14" s="126"/>
      <c r="C14" s="126"/>
      <c r="D14" s="126"/>
      <c r="E14" s="126"/>
      <c r="F14" s="126"/>
      <c r="G14" s="126"/>
      <c r="H14" s="126"/>
      <c r="I14" s="126"/>
    </row>
    <row r="15" spans="1:9" s="112" customFormat="1" ht="6" customHeight="1" x14ac:dyDescent="0.25">
      <c r="A15" s="127"/>
      <c r="B15" s="128"/>
      <c r="C15" s="128"/>
      <c r="D15" s="128"/>
      <c r="E15" s="128"/>
      <c r="F15" s="128"/>
      <c r="G15" s="128"/>
      <c r="H15" s="128"/>
      <c r="I15" s="128"/>
    </row>
    <row r="16" spans="1:9" s="119" customFormat="1" x14ac:dyDescent="0.25">
      <c r="A16" s="113" t="s">
        <v>53</v>
      </c>
      <c r="B16" s="129"/>
      <c r="C16" s="129"/>
      <c r="D16" s="129"/>
      <c r="E16" s="129"/>
      <c r="F16" s="129"/>
      <c r="G16" s="129"/>
      <c r="H16" s="122"/>
      <c r="I16" s="122"/>
    </row>
    <row r="17" spans="1:9" s="119" customFormat="1" x14ac:dyDescent="0.25">
      <c r="A17" s="119" t="s">
        <v>185</v>
      </c>
      <c r="B17" s="120">
        <v>0.60242225350382339</v>
      </c>
      <c r="C17" s="120">
        <v>0.56770967827345598</v>
      </c>
      <c r="D17" s="120">
        <v>0.53757237173715033</v>
      </c>
      <c r="E17" s="120">
        <v>0.51720975642262834</v>
      </c>
      <c r="F17" s="120">
        <v>0.53713422194536942</v>
      </c>
      <c r="G17" s="120">
        <v>0.53829625638268275</v>
      </c>
      <c r="H17" s="120">
        <v>0.540465340434509</v>
      </c>
      <c r="I17" s="120">
        <v>0.51809337997263016</v>
      </c>
    </row>
    <row r="18" spans="1:9" s="119" customFormat="1" x14ac:dyDescent="0.25">
      <c r="A18" s="119" t="s">
        <v>246</v>
      </c>
      <c r="B18" s="120">
        <v>0.15310295656172421</v>
      </c>
      <c r="C18" s="120">
        <v>0.19813440248910716</v>
      </c>
      <c r="D18" s="120">
        <v>0.22762087609915943</v>
      </c>
      <c r="E18" s="120">
        <v>0.21306404847302202</v>
      </c>
      <c r="F18" s="120">
        <v>0.23811305274202932</v>
      </c>
      <c r="G18" s="120">
        <v>0.21649329840781575</v>
      </c>
      <c r="H18" s="120">
        <v>0.23975241724829574</v>
      </c>
      <c r="I18" s="120">
        <v>0.25651749220993292</v>
      </c>
    </row>
    <row r="19" spans="1:9" s="119" customFormat="1" x14ac:dyDescent="0.25">
      <c r="A19" s="119" t="s">
        <v>241</v>
      </c>
      <c r="B19" s="120">
        <v>0.20643060678574818</v>
      </c>
      <c r="C19" s="120">
        <v>0.19107258884687187</v>
      </c>
      <c r="D19" s="120">
        <v>0.19163446580661714</v>
      </c>
      <c r="E19" s="120">
        <v>0.20108023415078305</v>
      </c>
      <c r="F19" s="120">
        <v>0.18016840042190049</v>
      </c>
      <c r="G19" s="120">
        <v>0.18850028219854928</v>
      </c>
      <c r="H19" s="120">
        <v>0.18003726567344508</v>
      </c>
      <c r="I19" s="120">
        <v>0.18066617189385931</v>
      </c>
    </row>
    <row r="20" spans="1:9" s="119" customFormat="1" x14ac:dyDescent="0.25">
      <c r="A20" s="119" t="s">
        <v>242</v>
      </c>
      <c r="B20" s="120">
        <v>3.8044183148704287E-2</v>
      </c>
      <c r="C20" s="120">
        <v>4.3083330390565021E-2</v>
      </c>
      <c r="D20" s="120">
        <v>4.3172286357073202E-2</v>
      </c>
      <c r="E20" s="120">
        <v>6.8645960953566662E-2</v>
      </c>
      <c r="F20" s="120">
        <v>4.4584324890700723E-2</v>
      </c>
      <c r="G20" s="120">
        <v>5.6710163010952205E-2</v>
      </c>
      <c r="H20" s="120">
        <v>3.9744976643750082E-2</v>
      </c>
      <c r="I20" s="120">
        <v>4.4722955923577765E-2</v>
      </c>
    </row>
    <row r="21" spans="1:9" s="119" customFormat="1" x14ac:dyDescent="0.25">
      <c r="A21" s="123" t="s">
        <v>63</v>
      </c>
      <c r="B21" s="124">
        <v>1.0000000000000002</v>
      </c>
      <c r="C21" s="124">
        <v>1</v>
      </c>
      <c r="D21" s="124">
        <v>1</v>
      </c>
      <c r="E21" s="124">
        <v>1</v>
      </c>
      <c r="F21" s="124">
        <v>1</v>
      </c>
      <c r="G21" s="124">
        <v>1</v>
      </c>
      <c r="H21" s="124">
        <v>1</v>
      </c>
      <c r="I21" s="124">
        <v>1.0000000000000002</v>
      </c>
    </row>
    <row r="22" spans="1:9" s="119" customFormat="1" x14ac:dyDescent="0.25">
      <c r="B22" s="126"/>
      <c r="C22" s="126"/>
      <c r="D22" s="126"/>
      <c r="E22" s="126"/>
      <c r="F22" s="126"/>
      <c r="G22" s="126"/>
      <c r="H22" s="126"/>
      <c r="I22" s="126"/>
    </row>
    <row r="23" spans="1:9" s="119" customFormat="1" x14ac:dyDescent="0.25">
      <c r="B23" s="126"/>
      <c r="C23" s="126"/>
      <c r="D23" s="126"/>
      <c r="E23" s="126"/>
      <c r="F23" s="126"/>
      <c r="G23" s="126"/>
      <c r="H23" s="126"/>
      <c r="I23" s="126"/>
    </row>
    <row r="24" spans="1:9" s="119" customFormat="1" x14ac:dyDescent="0.25">
      <c r="A24" s="113" t="s">
        <v>134</v>
      </c>
      <c r="B24" s="122"/>
      <c r="C24" s="122"/>
      <c r="D24" s="122"/>
      <c r="E24" s="122"/>
      <c r="F24" s="122"/>
      <c r="G24" s="122"/>
      <c r="H24" s="122"/>
      <c r="I24" s="122"/>
    </row>
    <row r="25" spans="1:9" s="119" customFormat="1" x14ac:dyDescent="0.25">
      <c r="A25" s="119" t="s">
        <v>238</v>
      </c>
      <c r="B25" s="120">
        <v>0.76064768003458416</v>
      </c>
      <c r="C25" s="120">
        <v>0.78431839315981899</v>
      </c>
      <c r="D25" s="120">
        <v>0.75945536289301396</v>
      </c>
      <c r="E25" s="120">
        <v>0.76595601423007098</v>
      </c>
      <c r="F25" s="120">
        <v>0.7766913570869366</v>
      </c>
      <c r="G25" s="120">
        <v>0.77138045095886087</v>
      </c>
      <c r="H25" s="120">
        <v>0.74930881850741171</v>
      </c>
      <c r="I25" s="120">
        <v>0.75073196744257931</v>
      </c>
    </row>
    <row r="26" spans="1:9" s="119" customFormat="1" x14ac:dyDescent="0.25">
      <c r="A26" s="119" t="s">
        <v>239</v>
      </c>
      <c r="B26" s="120">
        <v>0.10216889646421976</v>
      </c>
      <c r="C26" s="120">
        <v>9.6614256619161162E-2</v>
      </c>
      <c r="D26" s="120">
        <v>9.6802303406578194E-2</v>
      </c>
      <c r="E26" s="120">
        <v>9.8939060687249822E-2</v>
      </c>
      <c r="F26" s="120">
        <v>0.10487327297040049</v>
      </c>
      <c r="G26" s="120">
        <v>9.9327805298668762E-2</v>
      </c>
      <c r="H26" s="120">
        <v>0.10501995058481672</v>
      </c>
      <c r="I26" s="120">
        <v>9.9006295515413761E-2</v>
      </c>
    </row>
    <row r="27" spans="1:9" s="119" customFormat="1" x14ac:dyDescent="0.25">
      <c r="A27" s="119" t="s">
        <v>135</v>
      </c>
      <c r="B27" s="120">
        <v>8.1747118611220887E-2</v>
      </c>
      <c r="C27" s="120">
        <v>7.9746711793118819E-2</v>
      </c>
      <c r="D27" s="120">
        <v>9.9285705048060793E-2</v>
      </c>
      <c r="E27" s="120">
        <v>7.4865274253941863E-2</v>
      </c>
      <c r="F27" s="120">
        <v>7.1610139358133651E-2</v>
      </c>
      <c r="G27" s="120">
        <v>8.1431081884824466E-2</v>
      </c>
      <c r="H27" s="120">
        <v>7.9841110614931765E-2</v>
      </c>
      <c r="I27" s="120">
        <v>8.6137201013451389E-2</v>
      </c>
    </row>
    <row r="28" spans="1:9" s="119" customFormat="1" x14ac:dyDescent="0.25">
      <c r="A28" s="119" t="s">
        <v>240</v>
      </c>
      <c r="B28" s="120">
        <v>5.5436304889975134E-2</v>
      </c>
      <c r="C28" s="120">
        <v>3.9320638427900907E-2</v>
      </c>
      <c r="D28" s="120">
        <v>4.4456628652347049E-2</v>
      </c>
      <c r="E28" s="120">
        <v>6.0239650828737439E-2</v>
      </c>
      <c r="F28" s="120">
        <v>4.6825230584529226E-2</v>
      </c>
      <c r="G28" s="120">
        <v>4.7860661857645731E-2</v>
      </c>
      <c r="H28" s="120">
        <v>6.5830120292839675E-2</v>
      </c>
      <c r="I28" s="120">
        <v>6.4124536028555612E-2</v>
      </c>
    </row>
    <row r="29" spans="1:9" s="119" customFormat="1" x14ac:dyDescent="0.25">
      <c r="A29" s="123" t="s">
        <v>63</v>
      </c>
      <c r="B29" s="124">
        <v>0.99999999999999989</v>
      </c>
      <c r="C29" s="124">
        <v>0.99999999999999989</v>
      </c>
      <c r="D29" s="124">
        <v>1</v>
      </c>
      <c r="E29" s="124">
        <v>1</v>
      </c>
      <c r="F29" s="124">
        <v>1</v>
      </c>
      <c r="G29" s="124">
        <v>0.99999999999999989</v>
      </c>
      <c r="H29" s="124">
        <v>0.99999999999999989</v>
      </c>
      <c r="I29" s="124">
        <v>1</v>
      </c>
    </row>
    <row r="30" spans="1:9" s="119" customFormat="1" x14ac:dyDescent="0.25">
      <c r="B30" s="126"/>
      <c r="C30" s="126"/>
      <c r="D30" s="126"/>
      <c r="E30" s="126"/>
      <c r="F30" s="126"/>
      <c r="G30" s="126"/>
      <c r="H30" s="126"/>
      <c r="I30" s="126"/>
    </row>
    <row r="31" spans="1:9" s="119" customFormat="1" x14ac:dyDescent="0.25">
      <c r="B31" s="126"/>
      <c r="C31" s="126"/>
      <c r="D31" s="126"/>
      <c r="E31" s="126"/>
      <c r="F31" s="126"/>
      <c r="G31" s="126"/>
      <c r="H31" s="126"/>
      <c r="I31" s="126"/>
    </row>
    <row r="32" spans="1:9" s="119" customFormat="1" x14ac:dyDescent="0.25">
      <c r="A32" s="113" t="s">
        <v>132</v>
      </c>
      <c r="B32" s="129"/>
      <c r="C32" s="129"/>
      <c r="D32" s="129"/>
      <c r="E32" s="129"/>
      <c r="F32" s="129"/>
      <c r="G32" s="129"/>
      <c r="H32" s="122"/>
      <c r="I32" s="122"/>
    </row>
    <row r="33" spans="1:9" s="119" customFormat="1" x14ac:dyDescent="0.25">
      <c r="A33" s="119" t="s">
        <v>51</v>
      </c>
      <c r="B33" s="120">
        <v>0.47</v>
      </c>
      <c r="C33" s="120">
        <v>0.47000000000000003</v>
      </c>
      <c r="D33" s="120">
        <v>0.5</v>
      </c>
      <c r="E33" s="120">
        <v>0.54</v>
      </c>
      <c r="F33" s="120">
        <v>0.52864223318094206</v>
      </c>
      <c r="G33" s="120">
        <v>0.50792422624785882</v>
      </c>
      <c r="H33" s="120">
        <v>0.49815569277977401</v>
      </c>
      <c r="I33" s="120">
        <v>0.49748387741754652</v>
      </c>
    </row>
    <row r="34" spans="1:9" s="119" customFormat="1" x14ac:dyDescent="0.25">
      <c r="A34" s="119" t="s">
        <v>52</v>
      </c>
      <c r="B34" s="120">
        <v>0.53</v>
      </c>
      <c r="C34" s="120">
        <v>0.53</v>
      </c>
      <c r="D34" s="120">
        <v>0.5</v>
      </c>
      <c r="E34" s="120">
        <v>0.46</v>
      </c>
      <c r="F34" s="120">
        <v>0.47135776681905783</v>
      </c>
      <c r="G34" s="120">
        <v>0.49207577375214118</v>
      </c>
      <c r="H34" s="120">
        <v>0.5018443072202261</v>
      </c>
      <c r="I34" s="120">
        <v>0.50251612258245348</v>
      </c>
    </row>
    <row r="35" spans="1:9" s="119" customFormat="1" x14ac:dyDescent="0.25">
      <c r="A35" s="123" t="s">
        <v>63</v>
      </c>
      <c r="B35" s="124">
        <v>1</v>
      </c>
      <c r="C35" s="124">
        <v>1</v>
      </c>
      <c r="D35" s="124">
        <v>1</v>
      </c>
      <c r="E35" s="124">
        <v>1</v>
      </c>
      <c r="F35" s="124">
        <v>0.99999999999999989</v>
      </c>
      <c r="G35" s="124">
        <v>1</v>
      </c>
      <c r="H35" s="124">
        <v>1</v>
      </c>
      <c r="I35" s="124">
        <v>1</v>
      </c>
    </row>
    <row r="36" spans="1:9" s="119" customFormat="1" x14ac:dyDescent="0.25">
      <c r="B36" s="130"/>
      <c r="C36" s="130"/>
      <c r="D36" s="130"/>
      <c r="E36" s="130"/>
      <c r="F36" s="130"/>
      <c r="G36" s="130"/>
      <c r="H36" s="130"/>
      <c r="I36" s="130"/>
    </row>
    <row r="37" spans="1:9" s="119" customFormat="1" x14ac:dyDescent="0.25">
      <c r="B37" s="130"/>
      <c r="C37" s="130"/>
      <c r="D37" s="130"/>
      <c r="E37" s="130"/>
      <c r="F37" s="130"/>
      <c r="G37" s="130"/>
      <c r="H37" s="130"/>
      <c r="I37" s="130"/>
    </row>
    <row r="38" spans="1:9" s="119" customFormat="1" x14ac:dyDescent="0.25">
      <c r="A38" s="131" t="s">
        <v>209</v>
      </c>
      <c r="B38" s="130"/>
      <c r="C38" s="130"/>
      <c r="D38" s="130"/>
      <c r="E38" s="130"/>
      <c r="F38" s="130"/>
      <c r="G38" s="130"/>
      <c r="H38" s="130"/>
      <c r="I38" s="130"/>
    </row>
    <row r="39" spans="1:9" s="119" customFormat="1" x14ac:dyDescent="0.25">
      <c r="A39" s="132" t="s">
        <v>156</v>
      </c>
      <c r="B39" s="133">
        <v>433.24205743120376</v>
      </c>
      <c r="C39" s="133">
        <v>111.28205300407478</v>
      </c>
      <c r="D39" s="133">
        <v>117.26601248643266</v>
      </c>
      <c r="E39" s="133">
        <v>115.83923587564642</v>
      </c>
      <c r="F39" s="133">
        <v>111.97823805238792</v>
      </c>
      <c r="G39" s="133">
        <v>466.42</v>
      </c>
      <c r="H39" s="133">
        <v>113.41343766067357</v>
      </c>
      <c r="I39" s="133">
        <v>116.48</v>
      </c>
    </row>
    <row r="40" spans="1:9" s="119" customFormat="1" x14ac:dyDescent="0.25">
      <c r="A40" s="134" t="s">
        <v>78</v>
      </c>
      <c r="B40" s="120">
        <v>0.13269618238277703</v>
      </c>
      <c r="C40" s="120">
        <v>7.5229378519314771E-4</v>
      </c>
      <c r="D40" s="120">
        <v>5.548210668548359E-2</v>
      </c>
      <c r="E40" s="120">
        <v>-5.9300535448946201E-3</v>
      </c>
      <c r="F40" s="120">
        <v>-2.4893304238493896E-2</v>
      </c>
      <c r="G40" s="120">
        <v>8.5062313823468738E-2</v>
      </c>
      <c r="H40" s="120">
        <v>2.5985664489949212E-2</v>
      </c>
      <c r="I40" s="120">
        <v>2.2043631326513324E-2</v>
      </c>
    </row>
    <row r="41" spans="1:9" s="119" customFormat="1" x14ac:dyDescent="0.25">
      <c r="A41" s="134" t="s">
        <v>79</v>
      </c>
      <c r="B41" s="120">
        <v>0.13269618238277703</v>
      </c>
      <c r="C41" s="120">
        <v>6.5574776503191101E-2</v>
      </c>
      <c r="D41" s="120">
        <v>0.12115403650865542</v>
      </c>
      <c r="E41" s="120">
        <v>0.10174818878422354</v>
      </c>
      <c r="F41" s="120">
        <v>7.6987459054194352E-2</v>
      </c>
      <c r="G41" s="120">
        <v>8.5062313823468738E-2</v>
      </c>
      <c r="H41" s="120">
        <v>4.991527707584642E-2</v>
      </c>
      <c r="I41" s="120">
        <v>2.2731339379250801E-2</v>
      </c>
    </row>
    <row r="42" spans="1:9" s="119" customFormat="1" x14ac:dyDescent="0.25">
      <c r="B42" s="122"/>
      <c r="C42" s="122"/>
      <c r="D42" s="122"/>
      <c r="E42" s="122"/>
      <c r="F42" s="122"/>
      <c r="G42" s="122"/>
      <c r="H42" s="122"/>
      <c r="I42" s="122"/>
    </row>
    <row r="43" spans="1:9" s="119" customFormat="1" x14ac:dyDescent="0.25">
      <c r="A43" s="132" t="s">
        <v>182</v>
      </c>
      <c r="B43" s="122"/>
      <c r="C43" s="122"/>
      <c r="D43" s="122"/>
      <c r="E43" s="122"/>
      <c r="F43" s="122"/>
      <c r="G43" s="122"/>
      <c r="H43" s="122"/>
      <c r="I43" s="122"/>
    </row>
    <row r="44" spans="1:9" s="119" customFormat="1" x14ac:dyDescent="0.25">
      <c r="A44" s="107" t="s">
        <v>49</v>
      </c>
      <c r="B44" s="120">
        <v>0.2260189370750747</v>
      </c>
      <c r="C44" s="120">
        <v>9.0042337023128693E-2</v>
      </c>
      <c r="D44" s="120">
        <v>7.6362428479355593E-2</v>
      </c>
      <c r="E44" s="120">
        <v>-5.9559476147082346E-2</v>
      </c>
      <c r="F44" s="120">
        <v>1.6367745503417908E-2</v>
      </c>
      <c r="G44" s="120">
        <v>0.14302547310465319</v>
      </c>
      <c r="H44" s="120">
        <v>4.5274764643274068E-2</v>
      </c>
      <c r="I44" s="120">
        <v>1.4826223022738283E-2</v>
      </c>
    </row>
    <row r="45" spans="1:9" s="119" customFormat="1" x14ac:dyDescent="0.25">
      <c r="A45" s="134" t="s">
        <v>50</v>
      </c>
      <c r="B45" s="120">
        <v>-5.9634673414794004E-2</v>
      </c>
      <c r="C45" s="120">
        <v>-5.5563873690241183E-2</v>
      </c>
      <c r="D45" s="120">
        <v>-1.2133327686482454E-2</v>
      </c>
      <c r="E45" s="120">
        <v>0.18196391801829725</v>
      </c>
      <c r="F45" s="120">
        <v>-0.14009126595125165</v>
      </c>
      <c r="G45" s="120">
        <v>-7.4354071171849445E-2</v>
      </c>
      <c r="H45" s="120">
        <v>-3.4095569493331035E-2</v>
      </c>
      <c r="I45" s="120">
        <v>4.1655895150098932E-2</v>
      </c>
    </row>
    <row r="46" spans="1:9" s="119" customFormat="1" x14ac:dyDescent="0.25">
      <c r="A46" s="119" t="s">
        <v>244</v>
      </c>
      <c r="B46" s="120">
        <v>-9.0365599165261989E-2</v>
      </c>
      <c r="C46" s="120">
        <v>-6.7616245353468774E-2</v>
      </c>
      <c r="D46" s="120">
        <v>-2.1998056637983932E-2</v>
      </c>
      <c r="E46" s="120">
        <v>-4.6859516956703873E-2</v>
      </c>
      <c r="F46" s="120">
        <v>-8.9477960952479396E-2</v>
      </c>
      <c r="G46" s="120">
        <v>-0.17224216725745911</v>
      </c>
      <c r="H46" s="120">
        <v>8.722047361671148E-2</v>
      </c>
      <c r="I46" s="120">
        <v>-0.13594714641563233</v>
      </c>
    </row>
    <row r="47" spans="1:9" s="119" customFormat="1" x14ac:dyDescent="0.25">
      <c r="A47" s="119" t="s">
        <v>245</v>
      </c>
      <c r="B47" s="120">
        <v>-3.9246665005353787E-2</v>
      </c>
      <c r="C47" s="120">
        <v>-4.79020971041757E-2</v>
      </c>
      <c r="D47" s="120">
        <v>-5.9920997823200706E-3</v>
      </c>
      <c r="E47" s="120">
        <v>0.32212274046545741</v>
      </c>
      <c r="F47" s="120">
        <v>-0.16253427708503498</v>
      </c>
      <c r="G47" s="120">
        <v>-1.3364675364775036E-2</v>
      </c>
      <c r="H47" s="120">
        <v>-9.0004083963715731E-2</v>
      </c>
      <c r="I47" s="120">
        <v>0.13942883464056233</v>
      </c>
    </row>
    <row r="48" spans="1:9" s="119" customFormat="1" x14ac:dyDescent="0.25">
      <c r="B48" s="122"/>
      <c r="C48" s="122"/>
      <c r="D48" s="122"/>
      <c r="E48" s="122"/>
      <c r="F48" s="122"/>
      <c r="G48" s="122"/>
      <c r="H48" s="122"/>
      <c r="I48" s="122"/>
    </row>
    <row r="49" spans="1:9" s="119" customFormat="1" x14ac:dyDescent="0.25">
      <c r="A49" s="132" t="s">
        <v>183</v>
      </c>
      <c r="B49" s="135"/>
    </row>
    <row r="50" spans="1:9" s="119" customFormat="1" x14ac:dyDescent="0.25">
      <c r="A50" s="107" t="s">
        <v>185</v>
      </c>
      <c r="B50" s="120">
        <v>5.8982353430331536E-2</v>
      </c>
      <c r="C50" s="120">
        <v>4.2873859222808841E-2</v>
      </c>
      <c r="D50" s="120">
        <v>-6.1731824565123272E-3</v>
      </c>
      <c r="E50" s="120">
        <v>-4.8457425435164292E-2</v>
      </c>
      <c r="F50" s="120">
        <v>3.644378087443112E-3</v>
      </c>
      <c r="G50" s="120">
        <v>-4.8261996026912724E-2</v>
      </c>
      <c r="H50" s="120">
        <v>4.2323034082832445E-2</v>
      </c>
      <c r="I50" s="120">
        <v>-2.2226094262206009E-2</v>
      </c>
    </row>
    <row r="51" spans="1:9" s="119" customFormat="1" x14ac:dyDescent="0.25">
      <c r="A51" s="119" t="s">
        <v>246</v>
      </c>
      <c r="B51" s="120">
        <v>1.0415210649011444</v>
      </c>
      <c r="C51" s="120">
        <v>0.13230207003334749</v>
      </c>
      <c r="D51" s="120">
        <v>0.21202895815121803</v>
      </c>
      <c r="E51" s="120">
        <v>-7.4345838002329523E-2</v>
      </c>
      <c r="F51" s="120">
        <v>8.1273908016971541E-2</v>
      </c>
      <c r="G51" s="120">
        <v>0.528138068313037</v>
      </c>
      <c r="H51" s="120">
        <v>3.4878565470088052E-2</v>
      </c>
      <c r="I51" s="120">
        <v>9.999961039311267E-2</v>
      </c>
    </row>
    <row r="52" spans="1:9" s="119" customFormat="1" x14ac:dyDescent="0.25">
      <c r="A52" s="119" t="s">
        <v>241</v>
      </c>
      <c r="B52" s="120">
        <v>4.853884822944643E-2</v>
      </c>
      <c r="C52" s="120">
        <v>-3.0393173466135126E-2</v>
      </c>
      <c r="D52" s="120">
        <v>7.8027474206691982E-2</v>
      </c>
      <c r="E52" s="120">
        <v>6.3432264481280809E-2</v>
      </c>
      <c r="F52" s="120">
        <v>-9.5112116409331593E-2</v>
      </c>
      <c r="G52" s="120">
        <v>4.7704239156511896E-2</v>
      </c>
      <c r="H52" s="120">
        <v>-8.1010430244562448E-3</v>
      </c>
      <c r="I52" s="120">
        <v>1.7871122602517886E-2</v>
      </c>
    </row>
    <row r="53" spans="1:9" s="119" customFormat="1" x14ac:dyDescent="0.25">
      <c r="A53" s="134" t="s">
        <v>242</v>
      </c>
      <c r="B53" s="120">
        <v>-8.229172719872524E-2</v>
      </c>
      <c r="C53" s="120">
        <v>0.26977292929006391</v>
      </c>
      <c r="D53" s="120">
        <v>5.0609666742588821E-2</v>
      </c>
      <c r="E53" s="120">
        <v>0.5683548239749967</v>
      </c>
      <c r="F53" s="120">
        <v>-0.36396712063922254</v>
      </c>
      <c r="G53" s="120">
        <v>0.57811921423226886</v>
      </c>
      <c r="H53" s="120">
        <v>-8.0695353594109176E-2</v>
      </c>
      <c r="I53" s="120">
        <v>0.14619160563874822</v>
      </c>
    </row>
    <row r="54" spans="1:9" s="119" customFormat="1" x14ac:dyDescent="0.25">
      <c r="B54" s="122"/>
      <c r="C54" s="122"/>
      <c r="D54" s="122"/>
      <c r="E54" s="122"/>
      <c r="F54" s="122"/>
      <c r="G54" s="122"/>
      <c r="H54" s="122"/>
      <c r="I54" s="122"/>
    </row>
    <row r="55" spans="1:9" s="119" customFormat="1" x14ac:dyDescent="0.25">
      <c r="A55" s="132" t="s">
        <v>184</v>
      </c>
      <c r="B55" s="122"/>
      <c r="C55" s="122"/>
      <c r="D55" s="122"/>
      <c r="E55" s="122"/>
      <c r="F55" s="122"/>
      <c r="G55" s="122"/>
      <c r="H55" s="122"/>
      <c r="I55" s="122"/>
    </row>
    <row r="56" spans="1:9" s="119" customFormat="1" x14ac:dyDescent="0.25">
      <c r="A56" s="134" t="s">
        <v>238</v>
      </c>
      <c r="B56" s="120">
        <v>0.13687560250409558</v>
      </c>
      <c r="C56" s="120">
        <v>5.4915265010156977E-2</v>
      </c>
      <c r="D56" s="120">
        <v>1.5343927132859037E-2</v>
      </c>
      <c r="E56" s="120">
        <v>-5.2315088343569682E-3</v>
      </c>
      <c r="F56" s="120">
        <v>-2.3767623525679626E-2</v>
      </c>
      <c r="G56" s="120">
        <v>6.8552814936543971E-2</v>
      </c>
      <c r="H56" s="120">
        <v>-5.5464650318619579E-3</v>
      </c>
      <c r="I56" s="120">
        <v>2.0174658906335852E-2</v>
      </c>
    </row>
    <row r="57" spans="1:9" s="119" customFormat="1" x14ac:dyDescent="0.25">
      <c r="A57" s="134" t="s">
        <v>239</v>
      </c>
      <c r="B57" s="120">
        <v>0.21303046997925623</v>
      </c>
      <c r="C57" s="120">
        <v>2.3515720482065294E-2</v>
      </c>
      <c r="D57" s="120">
        <v>3.8346134748740823E-2</v>
      </c>
      <c r="E57" s="120">
        <v>2.7851885249449371E-2</v>
      </c>
      <c r="F57" s="120">
        <v>6.8626155323607163E-2</v>
      </c>
      <c r="G57" s="120">
        <v>9.9640290365918149E-2</v>
      </c>
      <c r="H57" s="120">
        <v>2.7364293170639931E-2</v>
      </c>
      <c r="I57" s="120">
        <v>3.0476926413377292E-2</v>
      </c>
    </row>
    <row r="58" spans="1:9" s="119" customFormat="1" x14ac:dyDescent="0.25">
      <c r="A58" s="134" t="s">
        <v>135</v>
      </c>
      <c r="B58" s="120">
        <v>0.11288662204914512</v>
      </c>
      <c r="C58" s="120">
        <v>7.6645363863250271E-2</v>
      </c>
      <c r="D58" s="120">
        <v>0.39259263342920603</v>
      </c>
      <c r="E58" s="120">
        <v>-0.2046885706884074</v>
      </c>
      <c r="F58" s="120">
        <v>2.1912442533950083E-2</v>
      </c>
      <c r="G58" s="120">
        <v>0.29799999999999999</v>
      </c>
      <c r="H58" s="120">
        <v>9.7233151999459144E-2</v>
      </c>
      <c r="I58" s="120">
        <v>4.1013750286747364E-2</v>
      </c>
    </row>
    <row r="59" spans="1:9" s="112" customFormat="1" x14ac:dyDescent="0.25">
      <c r="A59" s="136" t="s">
        <v>240</v>
      </c>
      <c r="B59" s="137">
        <v>-7.4476460465240368E-3</v>
      </c>
      <c r="C59" s="137">
        <v>1.9578025062158888E-2</v>
      </c>
      <c r="D59" s="137">
        <v>0.21567483892178019</v>
      </c>
      <c r="E59" s="137">
        <v>0.35128304035452707</v>
      </c>
      <c r="F59" s="137">
        <v>-0.25142474398506431</v>
      </c>
      <c r="G59" s="137">
        <v>-2.6590929452415035E-2</v>
      </c>
      <c r="H59" s="137">
        <v>0.43696300338353256</v>
      </c>
      <c r="I59" s="137">
        <v>-9.1410101079372197E-3</v>
      </c>
    </row>
    <row r="60" spans="1:9" s="119" customFormat="1" x14ac:dyDescent="0.25">
      <c r="A60" s="138"/>
      <c r="B60" s="115"/>
      <c r="C60" s="130"/>
      <c r="D60" s="130"/>
      <c r="E60" s="130"/>
      <c r="F60" s="130"/>
      <c r="G60" s="130"/>
      <c r="H60" s="130"/>
      <c r="I60" s="130"/>
    </row>
    <row r="61" spans="1:9" s="112" customFormat="1" x14ac:dyDescent="0.25">
      <c r="A61" s="127"/>
      <c r="B61" s="139"/>
      <c r="C61" s="139"/>
      <c r="D61" s="139"/>
      <c r="E61" s="139"/>
      <c r="F61" s="139"/>
      <c r="G61" s="139"/>
      <c r="H61" s="139"/>
      <c r="I61" s="139"/>
    </row>
    <row r="62" spans="1:9" s="112" customFormat="1" x14ac:dyDescent="0.25">
      <c r="A62" s="113" t="s">
        <v>131</v>
      </c>
      <c r="B62" s="114"/>
      <c r="C62" s="114"/>
      <c r="D62" s="114"/>
      <c r="E62" s="114"/>
      <c r="F62" s="114"/>
      <c r="G62" s="114"/>
      <c r="H62" s="115"/>
      <c r="I62" s="115"/>
    </row>
    <row r="63" spans="1:9" s="112" customFormat="1" x14ac:dyDescent="0.25">
      <c r="A63" s="125" t="s">
        <v>54</v>
      </c>
      <c r="B63" s="115"/>
      <c r="C63" s="115"/>
      <c r="D63" s="115"/>
      <c r="E63" s="115"/>
      <c r="F63" s="115"/>
      <c r="G63" s="115"/>
      <c r="H63" s="115"/>
      <c r="I63" s="115"/>
    </row>
    <row r="64" spans="1:9" s="112" customFormat="1" x14ac:dyDescent="0.25">
      <c r="A64" s="119" t="s">
        <v>55</v>
      </c>
      <c r="B64" s="115">
        <v>75</v>
      </c>
      <c r="C64" s="115">
        <v>63</v>
      </c>
      <c r="D64" s="115">
        <v>64</v>
      </c>
      <c r="E64" s="115">
        <v>65</v>
      </c>
      <c r="F64" s="115">
        <v>64</v>
      </c>
      <c r="G64" s="115">
        <v>64</v>
      </c>
      <c r="H64" s="115">
        <v>65</v>
      </c>
      <c r="I64" s="115">
        <v>69</v>
      </c>
    </row>
    <row r="65" spans="1:9" s="112" customFormat="1" x14ac:dyDescent="0.25">
      <c r="A65" s="119" t="s">
        <v>56</v>
      </c>
      <c r="B65" s="115">
        <v>9</v>
      </c>
      <c r="C65" s="115">
        <v>4</v>
      </c>
      <c r="D65" s="115">
        <v>5</v>
      </c>
      <c r="E65" s="115">
        <v>4</v>
      </c>
      <c r="F65" s="115">
        <v>5</v>
      </c>
      <c r="G65" s="115">
        <v>5</v>
      </c>
      <c r="H65" s="115">
        <v>6</v>
      </c>
      <c r="I65" s="115">
        <v>6</v>
      </c>
    </row>
    <row r="66" spans="1:9" s="112" customFormat="1" x14ac:dyDescent="0.25">
      <c r="A66" s="119" t="s">
        <v>57</v>
      </c>
      <c r="B66" s="115">
        <v>3</v>
      </c>
      <c r="C66" s="115">
        <v>3</v>
      </c>
      <c r="D66" s="115">
        <v>3</v>
      </c>
      <c r="E66" s="115">
        <v>4</v>
      </c>
      <c r="F66" s="115">
        <v>4</v>
      </c>
      <c r="G66" s="115">
        <v>4</v>
      </c>
      <c r="H66" s="115">
        <v>4</v>
      </c>
      <c r="I66" s="115">
        <v>4</v>
      </c>
    </row>
    <row r="67" spans="1:9" s="112" customFormat="1" x14ac:dyDescent="0.25">
      <c r="A67" s="119" t="s">
        <v>58</v>
      </c>
      <c r="B67" s="115">
        <v>1</v>
      </c>
      <c r="C67" s="115">
        <v>2</v>
      </c>
      <c r="D67" s="115">
        <v>2</v>
      </c>
      <c r="E67" s="115">
        <v>2</v>
      </c>
      <c r="F67" s="115">
        <v>2</v>
      </c>
      <c r="G67" s="115">
        <v>2</v>
      </c>
      <c r="H67" s="115">
        <v>2</v>
      </c>
      <c r="I67" s="115">
        <v>2</v>
      </c>
    </row>
    <row r="68" spans="1:9" s="112" customFormat="1" x14ac:dyDescent="0.25">
      <c r="A68" s="110"/>
      <c r="B68" s="111"/>
      <c r="C68" s="111"/>
      <c r="D68" s="111"/>
      <c r="E68" s="111"/>
      <c r="F68" s="111"/>
      <c r="G68" s="111"/>
      <c r="H68" s="111"/>
      <c r="I68" s="111"/>
    </row>
    <row r="69" spans="1:9" s="112" customFormat="1" x14ac:dyDescent="0.25">
      <c r="A69" s="125" t="s">
        <v>211</v>
      </c>
      <c r="B69" s="114"/>
      <c r="C69" s="114"/>
      <c r="D69" s="114"/>
      <c r="E69" s="114"/>
      <c r="F69" s="114"/>
      <c r="G69" s="114"/>
      <c r="H69" s="115"/>
      <c r="I69" s="115"/>
    </row>
    <row r="70" spans="1:9" s="112" customFormat="1" x14ac:dyDescent="0.25">
      <c r="A70" s="119" t="s">
        <v>59</v>
      </c>
      <c r="B70" s="120">
        <v>0.36</v>
      </c>
      <c r="C70" s="120">
        <v>0.38</v>
      </c>
      <c r="D70" s="120">
        <v>0.37</v>
      </c>
      <c r="E70" s="120">
        <v>0.35</v>
      </c>
      <c r="F70" s="120">
        <v>0.37586194849098181</v>
      </c>
      <c r="G70" s="120">
        <v>0.36893630049165144</v>
      </c>
      <c r="H70" s="120">
        <v>0.36552890251947445</v>
      </c>
      <c r="I70" s="120">
        <v>0.38930718043641233</v>
      </c>
    </row>
    <row r="71" spans="1:9" s="112" customFormat="1" x14ac:dyDescent="0.25">
      <c r="A71" s="119" t="s">
        <v>60</v>
      </c>
      <c r="B71" s="120">
        <v>0.45</v>
      </c>
      <c r="C71" s="120">
        <v>0.46</v>
      </c>
      <c r="D71" s="120">
        <v>0.47</v>
      </c>
      <c r="E71" s="120">
        <v>0.43</v>
      </c>
      <c r="F71" s="120">
        <v>0.45925246976894968</v>
      </c>
      <c r="G71" s="120">
        <v>0.44941062463125803</v>
      </c>
      <c r="H71" s="120">
        <v>0.45717533350059741</v>
      </c>
      <c r="I71" s="120">
        <v>0.48638912448986715</v>
      </c>
    </row>
    <row r="72" spans="1:9" s="112" customFormat="1" x14ac:dyDescent="0.25">
      <c r="A72" s="119" t="s">
        <v>237</v>
      </c>
      <c r="B72" s="120">
        <v>0.51</v>
      </c>
      <c r="C72" s="120">
        <v>0.56000000000000005</v>
      </c>
      <c r="D72" s="120">
        <v>0.55000000000000004</v>
      </c>
      <c r="E72" s="120">
        <v>0.52</v>
      </c>
      <c r="F72" s="120">
        <v>0.55847437095144059</v>
      </c>
      <c r="G72" s="120">
        <v>0.54609879882927115</v>
      </c>
      <c r="H72" s="120">
        <v>0.55717344659267598</v>
      </c>
      <c r="I72" s="120">
        <v>0.5913423925417558</v>
      </c>
    </row>
    <row r="73" spans="1:9" s="112" customFormat="1" ht="6.75" customHeight="1" x14ac:dyDescent="0.25">
      <c r="A73" s="119"/>
      <c r="B73" s="122"/>
      <c r="C73" s="122"/>
      <c r="D73" s="122"/>
      <c r="E73" s="122"/>
      <c r="F73" s="122"/>
      <c r="G73" s="122"/>
      <c r="H73" s="122"/>
      <c r="I73" s="122"/>
    </row>
    <row r="74" spans="1:9" s="141" customFormat="1" ht="13.5" customHeight="1" x14ac:dyDescent="0.25">
      <c r="A74" s="140" t="s">
        <v>146</v>
      </c>
      <c r="B74" s="126">
        <v>0.81080062259869479</v>
      </c>
      <c r="C74" s="126">
        <v>0.79438278766946413</v>
      </c>
      <c r="D74" s="126">
        <v>0.85903298395363692</v>
      </c>
      <c r="E74" s="126">
        <v>0.84456942885927033</v>
      </c>
      <c r="F74" s="126">
        <v>0.85441467509073021</v>
      </c>
      <c r="G74" s="126">
        <v>0.83881376228149762</v>
      </c>
      <c r="H74" s="126">
        <v>0.76980748082707207</v>
      </c>
      <c r="I74" s="126">
        <v>0.79197176714427919</v>
      </c>
    </row>
    <row r="75" spans="1:9" s="119" customFormat="1" x14ac:dyDescent="0.25">
      <c r="A75" s="142"/>
      <c r="B75" s="115"/>
      <c r="C75" s="115"/>
      <c r="D75" s="115"/>
      <c r="E75" s="115"/>
      <c r="F75" s="115"/>
      <c r="G75" s="115"/>
      <c r="H75" s="115"/>
      <c r="I75" s="115"/>
    </row>
    <row r="76" spans="1:9" s="141" customFormat="1" x14ac:dyDescent="0.25">
      <c r="A76" s="140" t="s">
        <v>147</v>
      </c>
      <c r="B76" s="130">
        <v>204</v>
      </c>
      <c r="C76" s="130">
        <v>196</v>
      </c>
      <c r="D76" s="130">
        <v>217</v>
      </c>
      <c r="E76" s="130">
        <v>211</v>
      </c>
      <c r="F76" s="130">
        <v>194</v>
      </c>
      <c r="G76" s="130">
        <v>194</v>
      </c>
      <c r="H76" s="130">
        <v>183</v>
      </c>
      <c r="I76" s="130">
        <v>187</v>
      </c>
    </row>
    <row r="77" spans="1:9" s="125" customFormat="1" x14ac:dyDescent="0.25">
      <c r="B77" s="130"/>
      <c r="C77" s="130"/>
      <c r="D77" s="130"/>
      <c r="E77" s="130"/>
      <c r="F77" s="130"/>
      <c r="G77" s="130"/>
      <c r="H77" s="130"/>
      <c r="I77" s="130"/>
    </row>
    <row r="78" spans="1:9" s="141" customFormat="1" x14ac:dyDescent="0.25">
      <c r="A78" s="123" t="s">
        <v>148</v>
      </c>
      <c r="B78" s="143">
        <v>61</v>
      </c>
      <c r="C78" s="143">
        <v>24</v>
      </c>
      <c r="D78" s="143">
        <v>19</v>
      </c>
      <c r="E78" s="143">
        <v>26</v>
      </c>
      <c r="F78" s="143">
        <v>18</v>
      </c>
      <c r="G78" s="143">
        <v>87</v>
      </c>
      <c r="H78" s="143">
        <v>21</v>
      </c>
      <c r="I78" s="143">
        <v>16</v>
      </c>
    </row>
    <row r="79" spans="1:9" s="141" customFormat="1" ht="6.75" customHeight="1" x14ac:dyDescent="0.25">
      <c r="A79" s="125"/>
      <c r="B79" s="130"/>
      <c r="C79" s="130"/>
      <c r="D79" s="130"/>
      <c r="E79" s="130"/>
      <c r="F79" s="130"/>
      <c r="G79" s="130"/>
      <c r="H79" s="130"/>
      <c r="I79" s="130"/>
    </row>
    <row r="80" spans="1:9" s="112" customFormat="1" x14ac:dyDescent="0.25">
      <c r="A80" s="110"/>
      <c r="B80" s="111"/>
      <c r="C80" s="111"/>
      <c r="D80" s="111"/>
      <c r="E80" s="111"/>
      <c r="F80" s="111"/>
      <c r="G80" s="111"/>
      <c r="H80" s="111"/>
      <c r="I80" s="111"/>
    </row>
    <row r="81" spans="1:9" s="112" customFormat="1" ht="12.75" customHeight="1" x14ac:dyDescent="0.25">
      <c r="A81" s="144" t="s">
        <v>210</v>
      </c>
      <c r="B81" s="111"/>
      <c r="C81" s="111"/>
      <c r="D81" s="111"/>
      <c r="E81" s="111"/>
      <c r="F81" s="111"/>
      <c r="G81" s="111"/>
      <c r="H81" s="111"/>
      <c r="I81" s="111"/>
    </row>
    <row r="82" spans="1:9" s="112" customFormat="1" x14ac:dyDescent="0.25">
      <c r="A82" s="145" t="s">
        <v>187</v>
      </c>
      <c r="B82" s="115"/>
      <c r="C82" s="115"/>
      <c r="D82" s="115"/>
      <c r="E82" s="115"/>
      <c r="F82" s="115"/>
      <c r="G82" s="115"/>
      <c r="H82" s="115"/>
      <c r="I82" s="115"/>
    </row>
    <row r="83" spans="1:9" s="112" customFormat="1" ht="12" customHeight="1" x14ac:dyDescent="0.25">
      <c r="A83" s="119" t="s">
        <v>61</v>
      </c>
      <c r="B83" s="120">
        <v>0.66</v>
      </c>
      <c r="C83" s="120">
        <v>0.65</v>
      </c>
      <c r="D83" s="120">
        <v>0.63</v>
      </c>
      <c r="E83" s="120">
        <v>0.66</v>
      </c>
      <c r="F83" s="120">
        <v>0.63682080110274164</v>
      </c>
      <c r="G83" s="120">
        <v>0.64290258528723576</v>
      </c>
      <c r="H83" s="120">
        <v>0.688009732073805</v>
      </c>
      <c r="I83" s="120">
        <v>0.66246952938347348</v>
      </c>
    </row>
    <row r="84" spans="1:9" s="112" customFormat="1" x14ac:dyDescent="0.25">
      <c r="A84" s="119" t="s">
        <v>62</v>
      </c>
      <c r="B84" s="120">
        <v>0.34</v>
      </c>
      <c r="C84" s="120">
        <v>0.35</v>
      </c>
      <c r="D84" s="120">
        <v>0.37</v>
      </c>
      <c r="E84" s="120">
        <v>0.34</v>
      </c>
      <c r="F84" s="120">
        <v>0.36317919889725836</v>
      </c>
      <c r="G84" s="120">
        <v>0.35709741471276424</v>
      </c>
      <c r="H84" s="120">
        <v>0.311990267926195</v>
      </c>
      <c r="I84" s="120">
        <v>0.33753047061652652</v>
      </c>
    </row>
    <row r="85" spans="1:9" s="112" customFormat="1" x14ac:dyDescent="0.25">
      <c r="A85" s="125" t="s">
        <v>63</v>
      </c>
      <c r="B85" s="126">
        <v>1</v>
      </c>
      <c r="C85" s="126">
        <v>1</v>
      </c>
      <c r="D85" s="126">
        <v>1</v>
      </c>
      <c r="E85" s="126">
        <v>1</v>
      </c>
      <c r="F85" s="126">
        <v>1</v>
      </c>
      <c r="G85" s="126">
        <v>1</v>
      </c>
      <c r="H85" s="126">
        <v>1</v>
      </c>
      <c r="I85" s="126">
        <v>1</v>
      </c>
    </row>
    <row r="86" spans="1:9" s="112" customFormat="1" x14ac:dyDescent="0.25">
      <c r="A86" s="127"/>
      <c r="B86" s="139"/>
      <c r="C86" s="139"/>
      <c r="D86" s="139"/>
      <c r="E86" s="139"/>
      <c r="F86" s="139"/>
      <c r="G86" s="139"/>
      <c r="H86" s="139"/>
      <c r="I86" s="139"/>
    </row>
    <row r="87" spans="1:9" s="112" customFormat="1" x14ac:dyDescent="0.25">
      <c r="A87" s="113" t="s">
        <v>157</v>
      </c>
      <c r="B87" s="130"/>
      <c r="C87" s="130"/>
      <c r="D87" s="130"/>
      <c r="E87" s="130"/>
      <c r="F87" s="130"/>
      <c r="G87" s="130"/>
      <c r="H87" s="130"/>
      <c r="I87" s="130"/>
    </row>
    <row r="88" spans="1:9" s="112" customFormat="1" x14ac:dyDescent="0.25">
      <c r="A88" s="119" t="s">
        <v>194</v>
      </c>
      <c r="B88" s="120">
        <v>0.79</v>
      </c>
      <c r="C88" s="120">
        <v>0.79</v>
      </c>
      <c r="D88" s="120">
        <v>0.8</v>
      </c>
      <c r="E88" s="120">
        <v>0.82</v>
      </c>
      <c r="F88" s="120">
        <v>0.81</v>
      </c>
      <c r="G88" s="120">
        <v>0.81</v>
      </c>
      <c r="H88" s="120">
        <v>0.79800000000000004</v>
      </c>
      <c r="I88" s="120">
        <v>0.80049999999999988</v>
      </c>
    </row>
    <row r="89" spans="1:9" s="112" customFormat="1" x14ac:dyDescent="0.25">
      <c r="A89" s="110"/>
      <c r="B89" s="111"/>
      <c r="C89" s="111"/>
      <c r="D89" s="111"/>
      <c r="E89" s="111"/>
      <c r="F89" s="111"/>
      <c r="G89" s="111"/>
      <c r="H89" s="111"/>
      <c r="I89" s="111"/>
    </row>
    <row r="90" spans="1:9" s="112" customFormat="1" x14ac:dyDescent="0.25">
      <c r="A90" s="113" t="s">
        <v>172</v>
      </c>
      <c r="B90" s="115"/>
      <c r="C90" s="115"/>
      <c r="D90" s="115"/>
      <c r="E90" s="115"/>
      <c r="F90" s="115"/>
      <c r="G90" s="115"/>
      <c r="H90" s="115"/>
      <c r="I90" s="115"/>
    </row>
    <row r="91" spans="1:9" s="112" customFormat="1" x14ac:dyDescent="0.25">
      <c r="A91" s="125" t="s">
        <v>212</v>
      </c>
      <c r="B91" s="115"/>
      <c r="C91" s="115"/>
      <c r="D91" s="115"/>
      <c r="E91" s="115"/>
      <c r="F91" s="115"/>
      <c r="G91" s="115"/>
      <c r="H91" s="115"/>
      <c r="I91" s="115"/>
    </row>
    <row r="92" spans="1:9" s="112" customFormat="1" x14ac:dyDescent="0.25">
      <c r="A92" s="119" t="s">
        <v>64</v>
      </c>
      <c r="B92" s="115">
        <v>1667</v>
      </c>
      <c r="C92" s="115">
        <v>1531</v>
      </c>
      <c r="D92" s="115">
        <v>1461</v>
      </c>
      <c r="E92" s="115">
        <v>1521</v>
      </c>
      <c r="F92" s="115">
        <v>1522</v>
      </c>
      <c r="G92" s="115">
        <v>1522</v>
      </c>
      <c r="H92" s="115">
        <v>1529</v>
      </c>
      <c r="I92" s="115">
        <v>1540</v>
      </c>
    </row>
    <row r="93" spans="1:9" s="112" customFormat="1" x14ac:dyDescent="0.25">
      <c r="A93" s="119" t="s">
        <v>65</v>
      </c>
      <c r="B93" s="115">
        <v>5412</v>
      </c>
      <c r="C93" s="115">
        <v>5314</v>
      </c>
      <c r="D93" s="115">
        <v>5360</v>
      </c>
      <c r="E93" s="115">
        <v>5489</v>
      </c>
      <c r="F93" s="115">
        <v>5657</v>
      </c>
      <c r="G93" s="115">
        <v>5657</v>
      </c>
      <c r="H93" s="115">
        <v>5596</v>
      </c>
      <c r="I93" s="115">
        <v>5699</v>
      </c>
    </row>
    <row r="94" spans="1:9" s="112" customFormat="1" x14ac:dyDescent="0.25">
      <c r="A94" s="119" t="s">
        <v>66</v>
      </c>
      <c r="B94" s="115">
        <v>333</v>
      </c>
      <c r="C94" s="115">
        <v>372</v>
      </c>
      <c r="D94" s="115">
        <v>353</v>
      </c>
      <c r="E94" s="115">
        <v>367</v>
      </c>
      <c r="F94" s="115">
        <v>361</v>
      </c>
      <c r="G94" s="115">
        <v>361</v>
      </c>
      <c r="H94" s="115">
        <v>362</v>
      </c>
      <c r="I94" s="115">
        <v>311</v>
      </c>
    </row>
    <row r="95" spans="1:9" s="112" customFormat="1" x14ac:dyDescent="0.25">
      <c r="A95" s="119" t="s">
        <v>67</v>
      </c>
      <c r="B95" s="115">
        <v>179</v>
      </c>
      <c r="C95" s="115">
        <v>143</v>
      </c>
      <c r="D95" s="115">
        <v>136</v>
      </c>
      <c r="E95" s="115">
        <v>134</v>
      </c>
      <c r="F95" s="115">
        <v>113</v>
      </c>
      <c r="G95" s="115">
        <v>113</v>
      </c>
      <c r="H95" s="115">
        <v>92</v>
      </c>
      <c r="I95" s="115">
        <v>82</v>
      </c>
    </row>
    <row r="96" spans="1:9" s="112" customFormat="1" x14ac:dyDescent="0.25">
      <c r="A96" s="146" t="s">
        <v>202</v>
      </c>
      <c r="B96" s="115">
        <v>583</v>
      </c>
      <c r="C96" s="115">
        <v>535</v>
      </c>
      <c r="D96" s="115">
        <v>740</v>
      </c>
      <c r="E96" s="115">
        <v>681</v>
      </c>
      <c r="F96" s="115">
        <v>603</v>
      </c>
      <c r="G96" s="115">
        <v>603</v>
      </c>
      <c r="H96" s="115">
        <v>659</v>
      </c>
      <c r="I96" s="115">
        <v>684</v>
      </c>
    </row>
    <row r="97" spans="1:9" s="112" customFormat="1" x14ac:dyDescent="0.25">
      <c r="A97" s="125" t="s">
        <v>213</v>
      </c>
      <c r="B97" s="130">
        <v>8174</v>
      </c>
      <c r="C97" s="130">
        <v>7895</v>
      </c>
      <c r="D97" s="130">
        <v>8050</v>
      </c>
      <c r="E97" s="130">
        <v>8192</v>
      </c>
      <c r="F97" s="130">
        <v>8256</v>
      </c>
      <c r="G97" s="130">
        <v>8256</v>
      </c>
      <c r="H97" s="130">
        <v>8238</v>
      </c>
      <c r="I97" s="130">
        <v>8316</v>
      </c>
    </row>
    <row r="98" spans="1:9" s="112" customFormat="1" x14ac:dyDescent="0.25">
      <c r="A98" s="125"/>
      <c r="B98" s="130"/>
      <c r="C98" s="130"/>
      <c r="D98" s="130"/>
      <c r="E98" s="130"/>
      <c r="F98" s="130"/>
      <c r="G98" s="130"/>
      <c r="H98" s="130"/>
      <c r="I98" s="130"/>
    </row>
    <row r="99" spans="1:9" s="112" customFormat="1" x14ac:dyDescent="0.25">
      <c r="A99" s="140" t="s">
        <v>247</v>
      </c>
      <c r="B99" s="130">
        <v>2719</v>
      </c>
      <c r="C99" s="130">
        <v>1531</v>
      </c>
      <c r="D99" s="130">
        <v>844</v>
      </c>
      <c r="E99" s="130">
        <v>730</v>
      </c>
      <c r="F99" s="130">
        <v>588</v>
      </c>
      <c r="G99" s="130">
        <v>3693</v>
      </c>
      <c r="H99" s="130">
        <v>662</v>
      </c>
      <c r="I99" s="130">
        <v>730</v>
      </c>
    </row>
    <row r="100" spans="1:9" s="112" customFormat="1" x14ac:dyDescent="0.25">
      <c r="A100" s="147"/>
      <c r="B100" s="130"/>
      <c r="C100" s="130"/>
      <c r="D100" s="130"/>
      <c r="E100" s="130"/>
      <c r="F100" s="130"/>
      <c r="G100" s="130"/>
      <c r="H100" s="130"/>
      <c r="I100" s="130"/>
    </row>
    <row r="101" spans="1:9" s="112" customFormat="1" x14ac:dyDescent="0.25">
      <c r="A101" s="148" t="s">
        <v>138</v>
      </c>
      <c r="B101" s="149">
        <v>0.2369740874895514</v>
      </c>
      <c r="C101" s="149">
        <v>0.24058255146338048</v>
      </c>
      <c r="D101" s="149">
        <v>0.24597669256381799</v>
      </c>
      <c r="E101" s="149">
        <v>0.25321597833446174</v>
      </c>
      <c r="F101" s="149">
        <v>0.251</v>
      </c>
      <c r="G101" s="149">
        <v>0.251</v>
      </c>
      <c r="H101" s="149">
        <v>0.2495</v>
      </c>
      <c r="I101" s="149">
        <v>0.25359999999999999</v>
      </c>
    </row>
    <row r="102" spans="1:9" s="141" customFormat="1" x14ac:dyDescent="0.25">
      <c r="A102" s="150"/>
      <c r="B102" s="126"/>
      <c r="C102" s="126"/>
      <c r="D102" s="126"/>
      <c r="E102" s="126"/>
      <c r="F102" s="126"/>
      <c r="G102" s="126"/>
      <c r="H102" s="126"/>
      <c r="I102" s="126"/>
    </row>
    <row r="103" spans="1:9" s="112" customFormat="1" x14ac:dyDescent="0.25">
      <c r="A103" s="131" t="s">
        <v>195</v>
      </c>
      <c r="B103" s="151"/>
      <c r="C103" s="151"/>
      <c r="D103" s="151"/>
      <c r="E103" s="151"/>
      <c r="F103" s="151"/>
      <c r="G103" s="151"/>
      <c r="H103" s="151"/>
      <c r="I103" s="151"/>
    </row>
    <row r="104" spans="1:9" s="153" customFormat="1" ht="15" customHeight="1" x14ac:dyDescent="0.25">
      <c r="A104" s="119" t="s">
        <v>248</v>
      </c>
      <c r="B104" s="152">
        <v>0.12785875261705049</v>
      </c>
      <c r="C104" s="152">
        <v>0.16493481957302097</v>
      </c>
      <c r="D104" s="152">
        <v>0.15649848708746744</v>
      </c>
      <c r="E104" s="152">
        <v>0.15856658775472313</v>
      </c>
      <c r="F104" s="152">
        <v>0.16</v>
      </c>
      <c r="G104" s="152">
        <v>0.16</v>
      </c>
      <c r="H104" s="152">
        <v>0.1762</v>
      </c>
      <c r="I104" s="152">
        <v>0.15570000000000001</v>
      </c>
    </row>
    <row r="105" spans="1:9" s="112" customFormat="1" ht="6" customHeight="1" x14ac:dyDescent="0.25">
      <c r="A105" s="106"/>
      <c r="B105" s="154"/>
      <c r="C105" s="154"/>
      <c r="D105" s="154"/>
      <c r="E105" s="154"/>
      <c r="F105" s="154"/>
      <c r="G105" s="154"/>
      <c r="H105" s="111"/>
      <c r="I105" s="111"/>
    </row>
    <row r="106" spans="1:9" s="112" customFormat="1" x14ac:dyDescent="0.25">
      <c r="A106" s="155" t="s">
        <v>201</v>
      </c>
      <c r="B106" s="114"/>
      <c r="C106" s="114"/>
      <c r="D106" s="114"/>
      <c r="E106" s="114"/>
      <c r="F106" s="114"/>
      <c r="G106" s="114"/>
      <c r="H106" s="114"/>
      <c r="I106" s="114"/>
    </row>
    <row r="107" spans="1:9" s="112" customFormat="1" x14ac:dyDescent="0.25">
      <c r="A107" s="155"/>
      <c r="B107" s="114"/>
      <c r="C107" s="114"/>
      <c r="D107" s="114"/>
      <c r="E107" s="114"/>
      <c r="F107" s="114"/>
      <c r="G107" s="114"/>
      <c r="H107" s="114"/>
      <c r="I107" s="114"/>
    </row>
    <row r="108" spans="1:9" s="119" customFormat="1" x14ac:dyDescent="0.25">
      <c r="A108" s="145" t="s">
        <v>39</v>
      </c>
      <c r="B108" s="115"/>
      <c r="C108" s="115"/>
      <c r="D108" s="115"/>
      <c r="E108" s="115"/>
      <c r="F108" s="115"/>
      <c r="G108" s="115"/>
      <c r="H108" s="115"/>
      <c r="I108" s="115"/>
    </row>
    <row r="109" spans="1:9" s="119" customFormat="1" x14ac:dyDescent="0.25">
      <c r="A109" s="119" t="s">
        <v>40</v>
      </c>
      <c r="B109" s="156">
        <v>62.505000000000003</v>
      </c>
      <c r="C109" s="156">
        <v>63.65</v>
      </c>
      <c r="D109" s="156">
        <v>65.63</v>
      </c>
      <c r="E109" s="156">
        <v>66.11</v>
      </c>
      <c r="F109" s="156">
        <v>66.251999999999995</v>
      </c>
      <c r="G109" s="156">
        <v>66.251999999999995</v>
      </c>
      <c r="H109" s="156">
        <v>67.525000000000006</v>
      </c>
      <c r="I109" s="156">
        <v>66.614999999999995</v>
      </c>
    </row>
    <row r="110" spans="1:9" s="119" customFormat="1" x14ac:dyDescent="0.25">
      <c r="A110" s="119" t="s">
        <v>41</v>
      </c>
      <c r="B110" s="156">
        <v>61.113382531641044</v>
      </c>
      <c r="C110" s="156">
        <v>63.45</v>
      </c>
      <c r="D110" s="156">
        <v>64.97</v>
      </c>
      <c r="E110" s="156">
        <v>65.908699999999996</v>
      </c>
      <c r="F110" s="156">
        <v>67.523075000000006</v>
      </c>
      <c r="G110" s="156">
        <v>65.463316080562961</v>
      </c>
      <c r="H110" s="156">
        <v>66.892799999999994</v>
      </c>
      <c r="I110" s="156">
        <v>66.947299999999998</v>
      </c>
    </row>
    <row r="111" spans="1:9" s="119" customFormat="1" x14ac:dyDescent="0.25">
      <c r="B111" s="157"/>
      <c r="C111" s="157"/>
      <c r="D111" s="157"/>
      <c r="E111" s="156"/>
      <c r="F111" s="156"/>
      <c r="G111" s="156"/>
      <c r="H111" s="157"/>
      <c r="I111" s="157"/>
    </row>
    <row r="112" spans="1:9" s="119" customFormat="1" x14ac:dyDescent="0.25">
      <c r="A112" s="145" t="s">
        <v>140</v>
      </c>
      <c r="B112" s="158"/>
      <c r="C112" s="158"/>
      <c r="D112" s="158"/>
      <c r="E112" s="156"/>
      <c r="F112" s="156"/>
      <c r="G112" s="156"/>
      <c r="H112" s="158"/>
      <c r="I112" s="158"/>
    </row>
    <row r="113" spans="1:9" s="119" customFormat="1" x14ac:dyDescent="0.25">
      <c r="A113" s="119" t="s">
        <v>40</v>
      </c>
      <c r="B113" s="156">
        <v>67.305000000000007</v>
      </c>
      <c r="C113" s="156">
        <v>71.173000000000002</v>
      </c>
      <c r="D113" s="156">
        <v>73.572000000000003</v>
      </c>
      <c r="E113" s="156">
        <v>72.085999999999999</v>
      </c>
      <c r="F113" s="156">
        <v>75.388000000000005</v>
      </c>
      <c r="G113" s="156">
        <v>75.388000000000005</v>
      </c>
      <c r="H113" s="156">
        <v>75.231999999999999</v>
      </c>
      <c r="I113" s="156">
        <v>74.42</v>
      </c>
    </row>
    <row r="114" spans="1:9" s="119" customFormat="1" ht="15.75" customHeight="1" x14ac:dyDescent="0.25">
      <c r="A114" s="119" t="s">
        <v>41</v>
      </c>
      <c r="B114" s="156">
        <v>77.446351348022461</v>
      </c>
      <c r="C114" s="156">
        <v>70.172406060606065</v>
      </c>
      <c r="D114" s="156">
        <v>72.319129710144921</v>
      </c>
      <c r="E114" s="156">
        <v>72.132222222222211</v>
      </c>
      <c r="F114" s="156">
        <v>74.450166666666675</v>
      </c>
      <c r="G114" s="156">
        <v>72.268481164909971</v>
      </c>
      <c r="H114" s="156">
        <v>75.570300000000003</v>
      </c>
      <c r="I114" s="156">
        <v>74.703900000000004</v>
      </c>
    </row>
    <row r="115" spans="1:9" s="119" customFormat="1" x14ac:dyDescent="0.25">
      <c r="B115" s="157"/>
      <c r="C115" s="157"/>
      <c r="D115" s="157"/>
      <c r="E115" s="156"/>
      <c r="F115" s="156"/>
      <c r="G115" s="156"/>
      <c r="H115" s="157"/>
      <c r="I115" s="157"/>
    </row>
    <row r="116" spans="1:9" s="119" customFormat="1" x14ac:dyDescent="0.25">
      <c r="A116" s="145" t="s">
        <v>141</v>
      </c>
      <c r="B116" s="157"/>
      <c r="C116" s="157"/>
      <c r="D116" s="157"/>
      <c r="E116" s="156"/>
      <c r="F116" s="156"/>
      <c r="G116" s="156"/>
      <c r="H116" s="157"/>
      <c r="I116" s="157"/>
    </row>
    <row r="117" spans="1:9" s="119" customFormat="1" x14ac:dyDescent="0.25">
      <c r="A117" s="119" t="s">
        <v>40</v>
      </c>
      <c r="B117" s="156">
        <v>92.494</v>
      </c>
      <c r="C117" s="156">
        <v>100.051</v>
      </c>
      <c r="D117" s="156">
        <v>99.631</v>
      </c>
      <c r="E117" s="156">
        <v>97.988</v>
      </c>
      <c r="F117" s="156">
        <v>95.456000000000003</v>
      </c>
      <c r="G117" s="156">
        <v>95.456000000000003</v>
      </c>
      <c r="H117" s="156">
        <v>90.894999999999996</v>
      </c>
      <c r="I117" s="156">
        <v>86.441999999999993</v>
      </c>
    </row>
    <row r="118" spans="1:9" s="119" customFormat="1" x14ac:dyDescent="0.25">
      <c r="A118" s="119" t="s">
        <v>41</v>
      </c>
      <c r="B118" s="156">
        <v>98.511685366830633</v>
      </c>
      <c r="C118" s="156">
        <v>97.331358249158257</v>
      </c>
      <c r="D118" s="156">
        <v>100.71429722222221</v>
      </c>
      <c r="E118" s="156">
        <v>100.07223333333333</v>
      </c>
      <c r="F118" s="156">
        <v>96.704049999999981</v>
      </c>
      <c r="G118" s="156">
        <v>98.705484701178435</v>
      </c>
      <c r="H118" s="156">
        <v>95.502600000000001</v>
      </c>
      <c r="I118" s="156">
        <v>88.005600000000001</v>
      </c>
    </row>
    <row r="119" spans="1:9" s="119" customFormat="1" x14ac:dyDescent="0.25">
      <c r="B119" s="157"/>
      <c r="C119" s="157"/>
      <c r="D119" s="157"/>
      <c r="E119" s="156"/>
      <c r="F119" s="156"/>
      <c r="G119" s="156"/>
      <c r="H119" s="157"/>
      <c r="I119" s="157"/>
    </row>
    <row r="120" spans="1:9" s="119" customFormat="1" x14ac:dyDescent="0.25">
      <c r="A120" s="145" t="s">
        <v>139</v>
      </c>
      <c r="B120" s="157"/>
      <c r="C120" s="157"/>
      <c r="D120" s="157"/>
      <c r="E120" s="156"/>
      <c r="F120" s="156"/>
      <c r="G120" s="156"/>
      <c r="H120" s="157"/>
      <c r="I120" s="157"/>
    </row>
    <row r="121" spans="1:9" s="119" customFormat="1" x14ac:dyDescent="0.25">
      <c r="A121" s="119" t="s">
        <v>40</v>
      </c>
      <c r="B121" s="156">
        <v>5.1289999999999996</v>
      </c>
      <c r="C121" s="156">
        <v>5.2030000000000003</v>
      </c>
      <c r="D121" s="156">
        <v>4.7439999999999998</v>
      </c>
      <c r="E121" s="156">
        <v>4.2327000000000004</v>
      </c>
      <c r="F121" s="156">
        <v>4.5019999999999998</v>
      </c>
      <c r="G121" s="156">
        <v>4.5019999999999998</v>
      </c>
      <c r="H121" s="156">
        <v>4.55</v>
      </c>
      <c r="I121" s="156">
        <v>4.8120000000000003</v>
      </c>
    </row>
    <row r="122" spans="1:9" s="119" customFormat="1" x14ac:dyDescent="0.25">
      <c r="A122" s="159" t="s">
        <v>41</v>
      </c>
      <c r="B122" s="160">
        <v>5.5345547658542147</v>
      </c>
      <c r="C122" s="160">
        <v>5.25210909090909</v>
      </c>
      <c r="D122" s="160">
        <v>5.0054971014492766</v>
      </c>
      <c r="E122" s="160">
        <v>4.6511763888888895</v>
      </c>
      <c r="F122" s="160">
        <v>4.2605666666666666</v>
      </c>
      <c r="G122" s="160">
        <v>4.7923373119784802</v>
      </c>
      <c r="H122" s="160">
        <v>4.4564000000000004</v>
      </c>
      <c r="I122" s="160">
        <v>4.7518000000000002</v>
      </c>
    </row>
    <row r="123" spans="1:9" s="119" customFormat="1" x14ac:dyDescent="0.25">
      <c r="A123" s="110"/>
      <c r="B123" s="161"/>
      <c r="C123" s="161"/>
      <c r="D123" s="161"/>
      <c r="E123" s="161"/>
      <c r="F123" s="161"/>
      <c r="G123" s="161"/>
      <c r="H123" s="161"/>
      <c r="I123" s="161"/>
    </row>
    <row r="124" spans="1:9" s="119" customFormat="1" x14ac:dyDescent="0.25">
      <c r="A124" s="131" t="s">
        <v>188</v>
      </c>
      <c r="B124" s="162"/>
      <c r="C124" s="162"/>
      <c r="D124" s="162"/>
      <c r="E124" s="162"/>
      <c r="F124" s="162"/>
      <c r="G124" s="162"/>
      <c r="H124" s="162"/>
      <c r="I124" s="162"/>
    </row>
    <row r="125" spans="1:9" s="119" customFormat="1" x14ac:dyDescent="0.25">
      <c r="A125" s="119" t="s">
        <v>142</v>
      </c>
      <c r="B125" s="120">
        <v>0.78379029423731361</v>
      </c>
      <c r="C125" s="120">
        <v>0.80753463417814453</v>
      </c>
      <c r="D125" s="120">
        <v>0.78979574931275043</v>
      </c>
      <c r="E125" s="120">
        <v>0.79124917309503562</v>
      </c>
      <c r="F125" s="120">
        <v>0.80446087377206366</v>
      </c>
      <c r="G125" s="120">
        <v>0.79807665496917979</v>
      </c>
      <c r="H125" s="120">
        <v>0.80160001114776069</v>
      </c>
      <c r="I125" s="120">
        <v>0.77724944535703666</v>
      </c>
    </row>
    <row r="126" spans="1:9" s="119" customFormat="1" x14ac:dyDescent="0.25">
      <c r="A126" s="119" t="s">
        <v>143</v>
      </c>
      <c r="B126" s="120">
        <v>1.7438567298676749E-2</v>
      </c>
      <c r="C126" s="120">
        <v>1.6297988496674323E-2</v>
      </c>
      <c r="D126" s="120">
        <v>1.2303671157080611E-2</v>
      </c>
      <c r="E126" s="120">
        <v>1.1959436186551299E-2</v>
      </c>
      <c r="F126" s="120">
        <v>1.29927560487406E-2</v>
      </c>
      <c r="G126" s="120">
        <v>1.3338825116230741E-2</v>
      </c>
      <c r="H126" s="120">
        <v>1.3601167202369471E-2</v>
      </c>
      <c r="I126" s="120">
        <v>1.444918171392558E-2</v>
      </c>
    </row>
    <row r="127" spans="1:9" s="119" customFormat="1" x14ac:dyDescent="0.25">
      <c r="A127" s="119" t="s">
        <v>144</v>
      </c>
      <c r="B127" s="120">
        <v>8.1398515948774591E-2</v>
      </c>
      <c r="C127" s="120">
        <v>7.8246472135598516E-2</v>
      </c>
      <c r="D127" s="120">
        <v>7.9739760255390799E-2</v>
      </c>
      <c r="E127" s="120">
        <v>7.8247724705068397E-2</v>
      </c>
      <c r="F127" s="120">
        <v>8.3272503438208509E-2</v>
      </c>
      <c r="G127" s="120">
        <v>7.9893348395635069E-2</v>
      </c>
      <c r="H127" s="120">
        <v>8.0550483266554715E-2</v>
      </c>
      <c r="I127" s="120">
        <v>7.7368813656691321E-2</v>
      </c>
    </row>
    <row r="128" spans="1:9" s="119" customFormat="1" x14ac:dyDescent="0.25">
      <c r="A128" s="119" t="s">
        <v>145</v>
      </c>
      <c r="B128" s="120">
        <v>7.4693876262218656E-2</v>
      </c>
      <c r="C128" s="120">
        <v>6.9872684503316476E-2</v>
      </c>
      <c r="D128" s="120">
        <v>7.0806475338235475E-2</v>
      </c>
      <c r="E128" s="120">
        <v>6.5704856289859864E-2</v>
      </c>
      <c r="F128" s="120">
        <v>6.2714594175043964E-2</v>
      </c>
      <c r="G128" s="120">
        <v>6.7244881707136925E-2</v>
      </c>
      <c r="H128" s="120">
        <v>6.7097027218858726E-2</v>
      </c>
      <c r="I128" s="120">
        <v>7.5099413739705134E-2</v>
      </c>
    </row>
    <row r="129" spans="1:9" s="119" customFormat="1" x14ac:dyDescent="0.25">
      <c r="A129" s="119" t="s">
        <v>186</v>
      </c>
      <c r="B129" s="120">
        <v>4.2678746253016396E-2</v>
      </c>
      <c r="C129" s="120">
        <v>2.8048220686266077E-2</v>
      </c>
      <c r="D129" s="120">
        <v>4.7354343936542566E-2</v>
      </c>
      <c r="E129" s="120">
        <v>5.2838809723484648E-2</v>
      </c>
      <c r="F129" s="120">
        <v>3.6559272565943227E-2</v>
      </c>
      <c r="G129" s="120">
        <v>4.1446289811817388E-2</v>
      </c>
      <c r="H129" s="120">
        <v>3.7151311164456469E-2</v>
      </c>
      <c r="I129" s="120">
        <v>5.5833145532641293E-2</v>
      </c>
    </row>
    <row r="130" spans="1:9" s="125" customFormat="1" x14ac:dyDescent="0.25">
      <c r="A130" s="123" t="s">
        <v>63</v>
      </c>
      <c r="B130" s="124">
        <v>1</v>
      </c>
      <c r="C130" s="124">
        <v>1</v>
      </c>
      <c r="D130" s="124">
        <v>0.99999999999999989</v>
      </c>
      <c r="E130" s="124">
        <v>0.99999999999999978</v>
      </c>
      <c r="F130" s="124">
        <v>1</v>
      </c>
      <c r="G130" s="149">
        <v>1</v>
      </c>
      <c r="H130" s="149">
        <v>1</v>
      </c>
      <c r="I130" s="149">
        <v>1</v>
      </c>
    </row>
    <row r="131" spans="1:9" s="119" customFormat="1" x14ac:dyDescent="0.25">
      <c r="A131" s="106"/>
      <c r="B131" s="151"/>
      <c r="C131" s="151"/>
      <c r="D131" s="151"/>
      <c r="E131" s="151"/>
      <c r="F131" s="151"/>
      <c r="G131" s="151"/>
      <c r="H131" s="151"/>
      <c r="I131" s="151"/>
    </row>
    <row r="132" spans="1:9" s="119" customFormat="1" x14ac:dyDescent="0.25">
      <c r="A132" s="163" t="s">
        <v>200</v>
      </c>
      <c r="B132" s="164">
        <v>0.27678915664426545</v>
      </c>
      <c r="C132" s="164">
        <v>0.29763325771562338</v>
      </c>
      <c r="D132" s="164">
        <v>0.26899606299135959</v>
      </c>
      <c r="E132" s="164">
        <v>0.30386829258513237</v>
      </c>
      <c r="F132" s="164">
        <v>0.21121067600616969</v>
      </c>
      <c r="G132" s="164">
        <v>0.27264507853758413</v>
      </c>
      <c r="H132" s="164">
        <v>0.30484314883864205</v>
      </c>
      <c r="I132" s="164">
        <v>0.28127415121053695</v>
      </c>
    </row>
    <row r="133" spans="1:9" s="119" customFormat="1" x14ac:dyDescent="0.25">
      <c r="A133" s="150"/>
      <c r="B133" s="130"/>
      <c r="C133" s="130"/>
      <c r="D133" s="130"/>
      <c r="E133" s="130"/>
      <c r="F133" s="130"/>
      <c r="G133" s="130"/>
      <c r="H133" s="130"/>
      <c r="I133" s="130"/>
    </row>
    <row r="134" spans="1:9" s="119" customFormat="1" x14ac:dyDescent="0.25">
      <c r="A134" s="165" t="s">
        <v>199</v>
      </c>
      <c r="B134" s="115"/>
      <c r="C134" s="115"/>
      <c r="D134" s="115"/>
      <c r="E134" s="115"/>
      <c r="F134" s="115"/>
      <c r="G134" s="115"/>
      <c r="H134" s="115"/>
      <c r="I134" s="115"/>
    </row>
    <row r="135" spans="1:9" s="119" customFormat="1" x14ac:dyDescent="0.25">
      <c r="A135" s="146" t="s">
        <v>196</v>
      </c>
      <c r="B135" s="115">
        <v>63</v>
      </c>
      <c r="C135" s="115">
        <v>55</v>
      </c>
      <c r="D135" s="115">
        <v>63</v>
      </c>
      <c r="E135" s="115">
        <v>73</v>
      </c>
      <c r="F135" s="115">
        <v>65</v>
      </c>
      <c r="G135" s="115">
        <v>65</v>
      </c>
      <c r="H135" s="115">
        <v>63.783550408416609</v>
      </c>
      <c r="I135" s="115">
        <v>64.438359622998462</v>
      </c>
    </row>
    <row r="136" spans="1:9" s="119" customFormat="1" x14ac:dyDescent="0.25">
      <c r="A136" s="166" t="s">
        <v>197</v>
      </c>
      <c r="B136" s="167">
        <v>24</v>
      </c>
      <c r="C136" s="167">
        <v>31</v>
      </c>
      <c r="D136" s="167">
        <v>28</v>
      </c>
      <c r="E136" s="167">
        <v>28</v>
      </c>
      <c r="F136" s="167">
        <v>29</v>
      </c>
      <c r="G136" s="167">
        <v>29</v>
      </c>
      <c r="H136" s="167">
        <v>33.275081087550411</v>
      </c>
      <c r="I136" s="167">
        <v>32.614104802826787</v>
      </c>
    </row>
    <row r="137" spans="1:9" s="119" customFormat="1" x14ac:dyDescent="0.25">
      <c r="A137" s="132" t="s">
        <v>63</v>
      </c>
      <c r="B137" s="130">
        <v>87</v>
      </c>
      <c r="C137" s="130">
        <v>86</v>
      </c>
      <c r="D137" s="130">
        <v>91</v>
      </c>
      <c r="E137" s="130">
        <v>101</v>
      </c>
      <c r="F137" s="130">
        <v>94</v>
      </c>
      <c r="G137" s="130">
        <v>94</v>
      </c>
      <c r="H137" s="130">
        <v>97.05863149596702</v>
      </c>
      <c r="I137" s="130">
        <v>97.052464425825249</v>
      </c>
    </row>
    <row r="138" spans="1:9" s="119" customFormat="1" x14ac:dyDescent="0.25">
      <c r="A138" s="146"/>
      <c r="B138" s="115"/>
      <c r="C138" s="115"/>
      <c r="D138" s="115"/>
      <c r="E138" s="115"/>
      <c r="F138" s="115"/>
      <c r="G138" s="115"/>
      <c r="H138" s="115"/>
      <c r="I138" s="115"/>
    </row>
    <row r="139" spans="1:9" s="119" customFormat="1" x14ac:dyDescent="0.25">
      <c r="A139" s="168" t="s">
        <v>214</v>
      </c>
      <c r="B139" s="111"/>
      <c r="C139" s="111"/>
      <c r="D139" s="111"/>
      <c r="E139" s="111"/>
      <c r="F139" s="111"/>
      <c r="G139" s="111"/>
      <c r="H139" s="111"/>
      <c r="I139" s="111"/>
    </row>
    <row r="140" spans="1:9" s="119" customFormat="1" x14ac:dyDescent="0.25">
      <c r="A140" s="150" t="s">
        <v>155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s="119" customFormat="1" x14ac:dyDescent="0.25">
      <c r="A141" s="108" t="s">
        <v>149</v>
      </c>
      <c r="B141" s="158">
        <v>9.0700991920646332E-3</v>
      </c>
      <c r="C141" s="158">
        <v>1.3071697564807543E-2</v>
      </c>
      <c r="D141" s="158">
        <v>7.7550025142857151E-3</v>
      </c>
      <c r="E141" s="158">
        <v>1.0992899712600212E-2</v>
      </c>
      <c r="F141" s="158">
        <v>1.201142078729699E-2</v>
      </c>
      <c r="G141" s="158">
        <v>1.201142078729699E-2</v>
      </c>
      <c r="H141" s="158">
        <v>1.906398237689744E-2</v>
      </c>
      <c r="I141" s="158">
        <v>2.4777516775501014E-2</v>
      </c>
    </row>
    <row r="142" spans="1:9" s="119" customFormat="1" x14ac:dyDescent="0.25">
      <c r="A142" s="169" t="s">
        <v>150</v>
      </c>
      <c r="B142" s="158"/>
      <c r="C142" s="158"/>
      <c r="D142" s="158"/>
      <c r="E142" s="158"/>
      <c r="F142" s="158"/>
      <c r="G142" s="158"/>
      <c r="H142" s="158"/>
      <c r="I142" s="158"/>
    </row>
    <row r="143" spans="1:9" s="119" customFormat="1" x14ac:dyDescent="0.25">
      <c r="A143" s="108" t="s">
        <v>151</v>
      </c>
      <c r="B143" s="158">
        <v>29.412324807630746</v>
      </c>
      <c r="C143" s="158">
        <v>40.473132132453372</v>
      </c>
      <c r="D143" s="158">
        <v>41.652052415548084</v>
      </c>
      <c r="E143" s="158">
        <v>37.436013762967498</v>
      </c>
      <c r="F143" s="158">
        <v>40.836040578608959</v>
      </c>
      <c r="G143" s="158">
        <v>40.836040578608959</v>
      </c>
      <c r="H143" s="158">
        <v>39.620060377267677</v>
      </c>
      <c r="I143" s="158">
        <v>52.182456390602731</v>
      </c>
    </row>
    <row r="144" spans="1:9" s="119" customFormat="1" x14ac:dyDescent="0.25">
      <c r="A144" s="108" t="s">
        <v>152</v>
      </c>
      <c r="B144" s="158">
        <v>1.9747864738820893</v>
      </c>
      <c r="C144" s="158">
        <v>1.965778139041634</v>
      </c>
      <c r="D144" s="158">
        <v>2.1842177883428566</v>
      </c>
      <c r="E144" s="158">
        <v>2.0325241872636512</v>
      </c>
      <c r="F144" s="158">
        <v>2.0489688255448892</v>
      </c>
      <c r="G144" s="158">
        <v>2.0489688255448892</v>
      </c>
      <c r="H144" s="158">
        <v>2.1122184506479078</v>
      </c>
      <c r="I144" s="158">
        <v>0.81309432635292356</v>
      </c>
    </row>
    <row r="145" spans="1:11" s="119" customFormat="1" ht="4.5" customHeight="1" x14ac:dyDescent="0.25">
      <c r="A145" s="108"/>
      <c r="B145" s="158"/>
      <c r="C145" s="158"/>
      <c r="D145" s="158"/>
      <c r="E145" s="158"/>
      <c r="F145" s="158"/>
      <c r="G145" s="158"/>
      <c r="H145" s="158"/>
      <c r="I145" s="158"/>
    </row>
    <row r="146" spans="1:11" s="119" customFormat="1" x14ac:dyDescent="0.25">
      <c r="A146" s="169" t="s">
        <v>154</v>
      </c>
      <c r="B146" s="158"/>
      <c r="C146" s="158"/>
      <c r="D146" s="158"/>
      <c r="E146" s="158"/>
      <c r="F146" s="158"/>
      <c r="G146" s="158"/>
      <c r="H146" s="158"/>
      <c r="I146" s="158"/>
    </row>
    <row r="147" spans="1:11" s="119" customFormat="1" x14ac:dyDescent="0.25">
      <c r="A147" s="108" t="s">
        <v>153</v>
      </c>
      <c r="B147" s="158">
        <v>0.16062714982801374</v>
      </c>
      <c r="C147" s="158">
        <v>0.15758051846032992</v>
      </c>
      <c r="D147" s="158">
        <v>0.18712380952380953</v>
      </c>
      <c r="E147" s="158">
        <v>0.18832249281500529</v>
      </c>
      <c r="F147" s="158">
        <v>3.1395278633097871E-2</v>
      </c>
      <c r="G147" s="158">
        <v>3.1395278633097871E-2</v>
      </c>
      <c r="H147" s="158">
        <v>0.26624628374676046</v>
      </c>
      <c r="I147" s="170">
        <v>0.26534564287322671</v>
      </c>
    </row>
    <row r="148" spans="1:11" s="119" customFormat="1" x14ac:dyDescent="0.25">
      <c r="A148" s="163" t="s">
        <v>63</v>
      </c>
      <c r="B148" s="171">
        <v>31.556808530532916</v>
      </c>
      <c r="C148" s="171">
        <v>42.609562487520137</v>
      </c>
      <c r="D148" s="171">
        <v>44.031149015929039</v>
      </c>
      <c r="E148" s="171">
        <v>39.667853342758754</v>
      </c>
      <c r="F148" s="171">
        <v>42.928416103574243</v>
      </c>
      <c r="G148" s="171">
        <v>42.928416103574243</v>
      </c>
      <c r="H148" s="171">
        <v>42.017589094039245</v>
      </c>
      <c r="I148" s="171">
        <v>53.285673876604385</v>
      </c>
    </row>
    <row r="149" spans="1:11" s="119" customFormat="1" x14ac:dyDescent="0.25">
      <c r="A149" s="107"/>
      <c r="B149" s="172"/>
      <c r="C149" s="172">
        <v>63.65</v>
      </c>
      <c r="D149" s="172">
        <v>65.625</v>
      </c>
      <c r="E149" s="172">
        <v>66.11</v>
      </c>
      <c r="F149" s="173"/>
      <c r="G149" s="172">
        <v>66.11</v>
      </c>
      <c r="H149" s="172">
        <v>63.65</v>
      </c>
      <c r="I149" s="172">
        <v>63.65</v>
      </c>
    </row>
    <row r="150" spans="1:11" s="119" customFormat="1" x14ac:dyDescent="0.25">
      <c r="A150" s="107"/>
      <c r="B150" s="111"/>
      <c r="C150" s="111"/>
      <c r="D150" s="111"/>
      <c r="E150" s="111"/>
      <c r="F150" s="111"/>
      <c r="G150" s="111"/>
      <c r="H150" s="111"/>
      <c r="I150" s="111"/>
    </row>
    <row r="151" spans="1:11" s="119" customFormat="1" x14ac:dyDescent="0.25">
      <c r="A151" s="174" t="s">
        <v>215</v>
      </c>
      <c r="B151" s="111"/>
      <c r="C151" s="111"/>
      <c r="D151" s="111"/>
      <c r="E151" s="111"/>
      <c r="F151" s="111"/>
      <c r="G151" s="111"/>
      <c r="H151" s="111"/>
      <c r="I151" s="111"/>
    </row>
    <row r="152" spans="1:11" s="119" customFormat="1" ht="15" customHeight="1" x14ac:dyDescent="0.25">
      <c r="A152" s="150" t="s">
        <v>189</v>
      </c>
      <c r="B152" s="111"/>
      <c r="C152" s="111"/>
      <c r="D152" s="111"/>
      <c r="E152" s="111"/>
      <c r="F152" s="111"/>
      <c r="G152" s="111"/>
      <c r="H152" s="111"/>
      <c r="I152" s="111"/>
    </row>
    <row r="153" spans="1:11" s="119" customFormat="1" x14ac:dyDescent="0.25">
      <c r="A153" s="108" t="s">
        <v>190</v>
      </c>
      <c r="B153" s="175">
        <v>3.5807393008559316</v>
      </c>
      <c r="C153" s="175">
        <v>2.2256434859999992</v>
      </c>
      <c r="D153" s="175">
        <v>2.3806541609999989</v>
      </c>
      <c r="E153" s="175">
        <v>6.6679014989997736</v>
      </c>
      <c r="F153" s="176">
        <v>6.7355249652840659</v>
      </c>
      <c r="G153" s="175">
        <v>6.7355249652840659</v>
      </c>
      <c r="H153" s="175">
        <v>0</v>
      </c>
      <c r="I153" s="176">
        <v>6</v>
      </c>
      <c r="J153" s="112"/>
      <c r="K153" s="112"/>
    </row>
    <row r="154" spans="1:11" s="119" customFormat="1" x14ac:dyDescent="0.25">
      <c r="A154" s="108" t="s">
        <v>191</v>
      </c>
      <c r="B154" s="175">
        <v>23.963409167266615</v>
      </c>
      <c r="C154" s="175">
        <v>18.007479113999999</v>
      </c>
      <c r="D154" s="175">
        <v>21.425887449000001</v>
      </c>
      <c r="E154" s="175">
        <v>15.558436830999471</v>
      </c>
      <c r="F154" s="176">
        <v>15.500000000000002</v>
      </c>
      <c r="G154" s="175">
        <v>15.500000000000002</v>
      </c>
      <c r="H154" s="175">
        <v>0</v>
      </c>
      <c r="I154" s="176">
        <v>20.35292351572469</v>
      </c>
      <c r="J154" s="112"/>
      <c r="K154" s="112"/>
    </row>
    <row r="155" spans="1:11" s="119" customFormat="1" x14ac:dyDescent="0.25">
      <c r="A155" s="163" t="s">
        <v>63</v>
      </c>
      <c r="B155" s="177">
        <v>27.544148468122547</v>
      </c>
      <c r="C155" s="177">
        <v>20.233122599999998</v>
      </c>
      <c r="D155" s="177">
        <v>23.80654161</v>
      </c>
      <c r="E155" s="177">
        <v>22.226338329999244</v>
      </c>
      <c r="F155" s="171">
        <v>22.235524965284068</v>
      </c>
      <c r="G155" s="177">
        <v>22.235524965284068</v>
      </c>
      <c r="H155" s="177">
        <v>0</v>
      </c>
      <c r="I155" s="177">
        <v>26.35292351572469</v>
      </c>
    </row>
    <row r="156" spans="1:11" s="119" customFormat="1" x14ac:dyDescent="0.25">
      <c r="A156" s="150"/>
      <c r="B156" s="178"/>
      <c r="C156" s="178"/>
      <c r="D156" s="178"/>
      <c r="E156" s="178"/>
      <c r="F156" s="178"/>
      <c r="G156" s="178"/>
      <c r="H156" s="178"/>
      <c r="I156" s="178"/>
    </row>
    <row r="157" spans="1:11" s="119" customFormat="1" x14ac:dyDescent="0.25">
      <c r="A157" s="168" t="s">
        <v>205</v>
      </c>
      <c r="B157" s="162"/>
      <c r="C157" s="162"/>
      <c r="D157" s="162"/>
      <c r="E157" s="162"/>
      <c r="F157" s="162"/>
      <c r="G157" s="162"/>
      <c r="H157" s="162"/>
      <c r="I157" s="162"/>
    </row>
    <row r="158" spans="1:11" s="119" customFormat="1" x14ac:dyDescent="0.25">
      <c r="A158" s="179" t="s">
        <v>218</v>
      </c>
      <c r="B158" s="162"/>
      <c r="C158" s="162"/>
      <c r="D158" s="162"/>
      <c r="E158" s="162"/>
      <c r="F158" s="162"/>
      <c r="G158" s="162"/>
      <c r="H158" s="162"/>
      <c r="I158" s="162"/>
    </row>
    <row r="159" spans="1:11" s="119" customFormat="1" x14ac:dyDescent="0.25">
      <c r="A159" s="180" t="s">
        <v>216</v>
      </c>
      <c r="B159" s="158">
        <v>38.5</v>
      </c>
      <c r="C159" s="158">
        <v>37.6</v>
      </c>
      <c r="D159" s="158">
        <v>44.85</v>
      </c>
      <c r="E159" s="158">
        <v>44.85</v>
      </c>
      <c r="F159" s="158">
        <v>45.1</v>
      </c>
      <c r="G159" s="158">
        <v>45.1</v>
      </c>
      <c r="H159" s="158">
        <v>42.8</v>
      </c>
      <c r="I159" s="158">
        <v>42</v>
      </c>
    </row>
    <row r="160" spans="1:11" s="119" customFormat="1" x14ac:dyDescent="0.25">
      <c r="A160" s="180" t="s">
        <v>217</v>
      </c>
      <c r="B160" s="156">
        <v>65.81</v>
      </c>
      <c r="C160" s="156">
        <v>66.48</v>
      </c>
      <c r="D160" s="156">
        <v>66.48</v>
      </c>
      <c r="E160" s="156">
        <v>68.86</v>
      </c>
      <c r="F160" s="156">
        <v>69.72</v>
      </c>
      <c r="G160" s="156">
        <v>69.72</v>
      </c>
      <c r="H160" s="158">
        <v>70.44</v>
      </c>
      <c r="I160" s="158">
        <v>70.283184522619038</v>
      </c>
    </row>
    <row r="161" spans="1:11" s="119" customFormat="1" ht="6.75" customHeight="1" x14ac:dyDescent="0.25">
      <c r="A161" s="180"/>
      <c r="B161" s="157"/>
      <c r="C161" s="157"/>
      <c r="D161" s="157"/>
      <c r="E161" s="157"/>
      <c r="F161" s="157"/>
      <c r="G161" s="157"/>
      <c r="H161" s="157"/>
      <c r="I161" s="157"/>
    </row>
    <row r="162" spans="1:11" s="119" customFormat="1" x14ac:dyDescent="0.25">
      <c r="A162" s="179" t="s">
        <v>144</v>
      </c>
      <c r="B162" s="158"/>
      <c r="C162" s="158"/>
      <c r="D162" s="158"/>
      <c r="E162" s="158"/>
      <c r="F162" s="158"/>
      <c r="G162" s="158"/>
      <c r="H162" s="158"/>
      <c r="I162" s="158"/>
    </row>
    <row r="163" spans="1:11" s="119" customFormat="1" x14ac:dyDescent="0.25">
      <c r="A163" s="180" t="s">
        <v>216</v>
      </c>
      <c r="B163" s="158">
        <v>0</v>
      </c>
      <c r="C163" s="158">
        <v>0.25</v>
      </c>
      <c r="D163" s="158">
        <v>1</v>
      </c>
      <c r="E163" s="158">
        <v>1.45</v>
      </c>
      <c r="F163" s="158">
        <v>1.8</v>
      </c>
      <c r="G163" s="158">
        <v>1.8</v>
      </c>
      <c r="H163" s="158">
        <v>2.2200000000000002</v>
      </c>
      <c r="I163" s="158">
        <v>1.2</v>
      </c>
    </row>
    <row r="164" spans="1:11" s="119" customFormat="1" x14ac:dyDescent="0.25">
      <c r="A164" s="180" t="s">
        <v>217</v>
      </c>
      <c r="B164" s="156">
        <v>0</v>
      </c>
      <c r="C164" s="156">
        <v>102.16</v>
      </c>
      <c r="D164" s="156">
        <v>106.01</v>
      </c>
      <c r="E164" s="156">
        <v>106.35</v>
      </c>
      <c r="F164" s="156">
        <v>105.23</v>
      </c>
      <c r="G164" s="156">
        <v>105.23</v>
      </c>
      <c r="H164" s="158">
        <v>105.74</v>
      </c>
      <c r="I164" s="158">
        <v>104.61</v>
      </c>
    </row>
    <row r="165" spans="1:11" s="119" customFormat="1" x14ac:dyDescent="0.25">
      <c r="A165" s="180"/>
      <c r="B165" s="157"/>
      <c r="C165" s="157"/>
      <c r="D165" s="157"/>
      <c r="E165" s="157"/>
      <c r="F165" s="157"/>
      <c r="G165" s="157"/>
      <c r="H165" s="157"/>
      <c r="I165" s="157"/>
    </row>
    <row r="166" spans="1:11" s="119" customFormat="1" x14ac:dyDescent="0.25">
      <c r="A166" s="174" t="s">
        <v>219</v>
      </c>
      <c r="B166" s="176"/>
      <c r="C166" s="176"/>
      <c r="D166" s="176"/>
      <c r="E166" s="176"/>
      <c r="F166" s="176"/>
      <c r="G166" s="176"/>
      <c r="H166" s="176"/>
      <c r="I166" s="176"/>
    </row>
    <row r="167" spans="1:11" s="125" customFormat="1" x14ac:dyDescent="0.25">
      <c r="A167" s="150" t="s">
        <v>192</v>
      </c>
      <c r="B167" s="181">
        <v>7.4668903952398775</v>
      </c>
      <c r="C167" s="181">
        <v>1.564072205304647</v>
      </c>
      <c r="D167" s="181">
        <v>2.834833334468184</v>
      </c>
      <c r="E167" s="181">
        <v>1.7293993140892421</v>
      </c>
      <c r="F167" s="133">
        <v>0.72358607003618003</v>
      </c>
      <c r="G167" s="181">
        <v>6.851890923898253</v>
      </c>
      <c r="H167" s="181">
        <v>0.5415236873451027</v>
      </c>
      <c r="I167" s="181">
        <v>1.4306607406123775</v>
      </c>
    </row>
    <row r="168" spans="1:11" s="125" customFormat="1" x14ac:dyDescent="0.25">
      <c r="A168" s="150"/>
      <c r="B168" s="182"/>
      <c r="C168" s="182"/>
      <c r="D168" s="182"/>
      <c r="E168" s="182"/>
      <c r="F168" s="182"/>
      <c r="G168" s="182"/>
      <c r="H168" s="182"/>
      <c r="I168" s="182"/>
    </row>
    <row r="169" spans="1:11" s="119" customFormat="1" x14ac:dyDescent="0.25">
      <c r="A169" s="183" t="s">
        <v>243</v>
      </c>
      <c r="B169" s="176"/>
      <c r="C169" s="176"/>
      <c r="D169" s="176"/>
      <c r="E169" s="176"/>
      <c r="F169" s="176"/>
      <c r="G169" s="176"/>
      <c r="H169" s="176"/>
      <c r="I169" s="176"/>
    </row>
    <row r="170" spans="1:11" s="119" customFormat="1" x14ac:dyDescent="0.25">
      <c r="A170" s="108" t="s">
        <v>203</v>
      </c>
      <c r="B170" s="156">
        <v>60.25</v>
      </c>
      <c r="C170" s="156">
        <v>17.16</v>
      </c>
      <c r="D170" s="156">
        <v>20.58</v>
      </c>
      <c r="E170" s="156">
        <v>16.080067936141571</v>
      </c>
      <c r="F170" s="156">
        <v>15.735353612880228</v>
      </c>
      <c r="G170" s="156">
        <v>69.54364331082806</v>
      </c>
      <c r="H170" s="158">
        <v>17.127438029230809</v>
      </c>
      <c r="I170" s="158">
        <v>16.125028370891844</v>
      </c>
    </row>
    <row r="171" spans="1:11" s="119" customFormat="1" x14ac:dyDescent="0.25">
      <c r="A171" s="184" t="s">
        <v>204</v>
      </c>
      <c r="B171" s="160">
        <v>59.3</v>
      </c>
      <c r="C171" s="160">
        <v>16.86</v>
      </c>
      <c r="D171" s="160">
        <v>20.25</v>
      </c>
      <c r="E171" s="160">
        <v>15.820583630539911</v>
      </c>
      <c r="F171" s="160">
        <v>15.522394364157643</v>
      </c>
      <c r="G171" s="160">
        <v>68.62861837133444</v>
      </c>
      <c r="H171" s="185">
        <v>16.913442395708053</v>
      </c>
      <c r="I171" s="185">
        <v>15.878709489886747</v>
      </c>
      <c r="J171" s="211"/>
      <c r="K171" s="211"/>
    </row>
    <row r="172" spans="1:11" s="119" customFormat="1" x14ac:dyDescent="0.25">
      <c r="A172" s="106"/>
      <c r="B172" s="186"/>
      <c r="C172" s="186"/>
      <c r="D172" s="186"/>
      <c r="E172" s="186"/>
      <c r="F172" s="186"/>
      <c r="G172" s="186"/>
      <c r="H172" s="186"/>
      <c r="I172" s="186"/>
    </row>
    <row r="173" spans="1:11" s="119" customFormat="1" x14ac:dyDescent="0.25">
      <c r="A173" s="168" t="s">
        <v>193</v>
      </c>
      <c r="B173" s="186"/>
      <c r="C173" s="186"/>
      <c r="D173" s="186"/>
      <c r="E173" s="186"/>
      <c r="F173" s="186"/>
      <c r="G173" s="186"/>
      <c r="H173" s="186"/>
      <c r="I173" s="186"/>
    </row>
    <row r="174" spans="1:11" s="119" customFormat="1" x14ac:dyDescent="0.25">
      <c r="A174" s="180" t="s">
        <v>10</v>
      </c>
      <c r="B174" s="187">
        <v>0.52329999999999999</v>
      </c>
      <c r="C174" s="187">
        <v>0.51859999999999995</v>
      </c>
      <c r="D174" s="188">
        <v>0.51970000000000005</v>
      </c>
      <c r="E174" s="188">
        <v>0.52059999999999995</v>
      </c>
      <c r="F174" s="188">
        <v>0.52160000000000006</v>
      </c>
      <c r="G174" s="188">
        <v>0.52160000000000006</v>
      </c>
      <c r="H174" s="187">
        <v>0.52059999999999995</v>
      </c>
      <c r="I174" s="187">
        <v>0.51746399999999992</v>
      </c>
    </row>
    <row r="175" spans="1:11" s="119" customFormat="1" x14ac:dyDescent="0.25">
      <c r="A175" s="180" t="s">
        <v>11</v>
      </c>
      <c r="B175" s="188">
        <v>0.47670000000000001</v>
      </c>
      <c r="C175" s="188">
        <v>0.48140000000000005</v>
      </c>
      <c r="D175" s="188">
        <v>0.48029999999999995</v>
      </c>
      <c r="E175" s="188">
        <v>0.47940000000000005</v>
      </c>
      <c r="F175" s="188">
        <v>0.47839999999999999</v>
      </c>
      <c r="G175" s="188">
        <v>0.47839999999999999</v>
      </c>
      <c r="H175" s="188">
        <v>0.47939999999999999</v>
      </c>
      <c r="I175" s="188">
        <v>0.48253600000000002</v>
      </c>
    </row>
    <row r="176" spans="1:11" s="125" customFormat="1" x14ac:dyDescent="0.25">
      <c r="A176" s="189" t="s">
        <v>63</v>
      </c>
      <c r="B176" s="190">
        <v>1</v>
      </c>
      <c r="C176" s="190">
        <v>1</v>
      </c>
      <c r="D176" s="190">
        <v>1</v>
      </c>
      <c r="E176" s="190">
        <v>1</v>
      </c>
      <c r="F176" s="190">
        <v>1</v>
      </c>
      <c r="G176" s="190">
        <v>1</v>
      </c>
      <c r="H176" s="191">
        <v>1</v>
      </c>
      <c r="I176" s="191">
        <v>1</v>
      </c>
    </row>
    <row r="177" spans="1:9" s="119" customFormat="1" x14ac:dyDescent="0.25">
      <c r="A177" s="180"/>
      <c r="B177" s="192"/>
      <c r="C177" s="192"/>
      <c r="D177" s="192"/>
      <c r="E177" s="192"/>
      <c r="F177" s="192"/>
      <c r="H177" s="192"/>
      <c r="I177" s="192"/>
    </row>
    <row r="178" spans="1:9" s="108" customFormat="1" x14ac:dyDescent="0.25">
      <c r="A178" s="106"/>
      <c r="B178" s="106"/>
      <c r="C178" s="106"/>
      <c r="D178" s="106"/>
      <c r="E178" s="106"/>
      <c r="F178" s="106"/>
      <c r="H178" s="106"/>
      <c r="I178" s="106"/>
    </row>
    <row r="179" spans="1:9" s="108" customFormat="1" x14ac:dyDescent="0.25">
      <c r="A179" s="106"/>
      <c r="B179" s="107"/>
      <c r="C179" s="107"/>
      <c r="D179" s="107"/>
      <c r="E179" s="107"/>
      <c r="F179" s="107"/>
      <c r="H179" s="107"/>
      <c r="I179" s="107"/>
    </row>
    <row r="180" spans="1:9" s="108" customFormat="1" x14ac:dyDescent="0.25">
      <c r="A180" s="106"/>
      <c r="B180" s="107"/>
      <c r="C180" s="107"/>
      <c r="D180" s="107"/>
      <c r="E180" s="107"/>
      <c r="F180" s="107"/>
      <c r="H180" s="107"/>
      <c r="I180" s="107"/>
    </row>
    <row r="181" spans="1:9" s="108" customFormat="1" x14ac:dyDescent="0.25">
      <c r="A181" s="106"/>
      <c r="B181" s="107"/>
      <c r="C181" s="107"/>
      <c r="D181" s="107"/>
      <c r="E181" s="107"/>
      <c r="F181" s="107"/>
      <c r="H181" s="107"/>
      <c r="I181" s="107"/>
    </row>
    <row r="182" spans="1:9" s="108" customFormat="1" x14ac:dyDescent="0.25">
      <c r="A182" s="106"/>
      <c r="B182" s="107"/>
      <c r="C182" s="107"/>
      <c r="D182" s="107"/>
      <c r="E182" s="107"/>
      <c r="F182" s="107"/>
      <c r="H182" s="107"/>
      <c r="I182" s="107"/>
    </row>
    <row r="183" spans="1:9" s="108" customFormat="1" x14ac:dyDescent="0.25">
      <c r="A183" s="106"/>
      <c r="B183" s="107"/>
      <c r="C183" s="107"/>
      <c r="D183" s="107"/>
      <c r="E183" s="107"/>
      <c r="F183" s="107"/>
      <c r="H183" s="107"/>
      <c r="I183" s="107"/>
    </row>
    <row r="184" spans="1:9" s="108" customFormat="1" x14ac:dyDescent="0.25">
      <c r="A184" s="106"/>
      <c r="B184" s="107"/>
      <c r="C184" s="107"/>
      <c r="D184" s="107"/>
      <c r="E184" s="107"/>
      <c r="F184" s="107"/>
      <c r="H184" s="107"/>
      <c r="I184" s="107"/>
    </row>
    <row r="185" spans="1:9" s="108" customFormat="1" x14ac:dyDescent="0.25">
      <c r="A185" s="106"/>
      <c r="B185" s="107"/>
      <c r="C185" s="107"/>
      <c r="D185" s="107"/>
      <c r="E185" s="107"/>
      <c r="F185" s="107"/>
      <c r="H185" s="107"/>
      <c r="I185" s="107"/>
    </row>
    <row r="186" spans="1:9" s="108" customFormat="1" x14ac:dyDescent="0.25">
      <c r="A186" s="106"/>
      <c r="B186" s="107"/>
      <c r="C186" s="107"/>
      <c r="D186" s="107"/>
      <c r="E186" s="107"/>
      <c r="F186" s="107"/>
      <c r="H186" s="107"/>
      <c r="I186" s="107"/>
    </row>
    <row r="187" spans="1:9" x14ac:dyDescent="0.25">
      <c r="F187" s="106"/>
    </row>
    <row r="188" spans="1:9" x14ac:dyDescent="0.25">
      <c r="F188" s="106"/>
    </row>
    <row r="189" spans="1:9" x14ac:dyDescent="0.25">
      <c r="F189" s="106"/>
    </row>
    <row r="190" spans="1:9" x14ac:dyDescent="0.25">
      <c r="F190" s="106"/>
    </row>
    <row r="191" spans="1:9" x14ac:dyDescent="0.25">
      <c r="F191" s="106"/>
    </row>
    <row r="192" spans="1:9" x14ac:dyDescent="0.25">
      <c r="F192" s="106"/>
    </row>
    <row r="193" spans="6:6" x14ac:dyDescent="0.25">
      <c r="F193" s="106"/>
    </row>
    <row r="194" spans="6:6" x14ac:dyDescent="0.25">
      <c r="F194" s="106"/>
    </row>
    <row r="195" spans="6:6" x14ac:dyDescent="0.25">
      <c r="F195" s="106"/>
    </row>
    <row r="196" spans="6:6" x14ac:dyDescent="0.25">
      <c r="F196" s="106"/>
    </row>
    <row r="197" spans="6:6" x14ac:dyDescent="0.25">
      <c r="F197" s="106"/>
    </row>
    <row r="198" spans="6:6" x14ac:dyDescent="0.25">
      <c r="F198" s="106"/>
    </row>
    <row r="199" spans="6:6" x14ac:dyDescent="0.25">
      <c r="F199" s="106"/>
    </row>
  </sheetData>
  <customSheetViews>
    <customSheetView guid="{AA03D33C-F4CC-45DE-A4C4-EB2FF93B3627}" scale="90" showGridLines="0" topLeftCell="A48">
      <pane xSplit="4" topLeftCell="E1" activePane="topRight" state="frozen"/>
      <selection pane="topRight" activeCell="A64" sqref="A64"/>
      <pageMargins left="0.7" right="0.7" top="0.75" bottom="0.75" header="0.3" footer="0.3"/>
      <pageSetup paperSize="9" orientation="portrait" r:id="rId1"/>
    </customSheetView>
    <customSheetView guid="{CE1DE926-D71B-4E51-931A-1E529B6BA3AC}" scale="110" showGridLines="0" topLeftCell="E1">
      <pane ySplit="4" topLeftCell="A203" activePane="bottomLeft" state="frozen"/>
      <selection pane="bottomLeft" activeCell="Q209" sqref="Q209"/>
      <pageMargins left="0.7" right="0.7" top="0.75" bottom="0.75" header="0.3" footer="0.3"/>
      <pageSetup paperSize="9" orientation="portrait" r:id="rId2"/>
    </customSheetView>
    <customSheetView guid="{77EB6D7C-65D5-4FE8-80EB-D5C6CB568CF8}" scale="90" showGridLines="0" hiddenRows="1">
      <pane xSplit="4" ySplit="4" topLeftCell="E29" activePane="bottomRight" state="frozen"/>
      <selection pane="bottomRight" activeCell="A49" sqref="A49"/>
      <pageMargins left="0.7" right="0.7" top="0.75" bottom="0.75" header="0.3" footer="0.3"/>
      <pageSetup paperSize="9" orientation="portrait" r:id="rId3"/>
    </customSheetView>
    <customSheetView guid="{30A113CD-1134-42CD-9BA8-3E1272F7CE65}" scale="90" showGridLines="0">
      <pane xSplit="4" ySplit="4" topLeftCell="I38" activePane="bottomRight" state="frozen"/>
      <selection pane="bottomRight" activeCell="C49" sqref="C49"/>
      <pageMargins left="0.7" right="0.7" top="0.75" bottom="0.75" header="0.3" footer="0.3"/>
      <pageSetup paperSize="9" orientation="portrait" r:id="rId4"/>
    </customSheetView>
    <customSheetView guid="{1BDB17FF-23D7-4E7C-95B3-2FBA200A21A3}" scale="90" showGridLines="0" hiddenRows="1" hiddenColumns="1">
      <pane xSplit="6" ySplit="4" topLeftCell="H5" activePane="bottomRight" state="frozen"/>
      <selection pane="bottomRight" activeCell="I51" sqref="I51"/>
      <pageMargins left="0.7" right="0.7" top="0.75" bottom="0.75" header="0.3" footer="0.3"/>
      <pageSetup paperSize="9" orientation="portrait" r:id="rId5"/>
    </customSheetView>
    <customSheetView guid="{A2D1E21C-9556-435B-8203-35CEEEFA09B8}" scale="90" showGridLines="0">
      <pane xSplit="4" ySplit="4" topLeftCell="E42" activePane="bottomRight" state="frozen"/>
      <selection pane="bottomRight" activeCell="B56" sqref="B56"/>
      <pageMargins left="0.7" right="0.7" top="0.75" bottom="0.75" header="0.3" footer="0.3"/>
      <pageSetup paperSize="9" orientation="portrait" r:id="rId6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4" orientation="landscape" r:id="rId7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customSheetViews>
    <customSheetView guid="{30A113CD-1134-42CD-9BA8-3E1272F7CE65}">
      <selection activeCell="F5" sqref="F5"/>
      <pageMargins left="0.7" right="0.7" top="0.75" bottom="0.75" header="0.3" footer="0.3"/>
    </customSheetView>
    <customSheetView guid="{1BDB17FF-23D7-4E7C-95B3-2FBA200A21A3}">
      <pageMargins left="0.7" right="0.7" top="0.75" bottom="0.75" header="0.3" footer="0.3"/>
    </customSheetView>
    <customSheetView guid="{A2D1E21C-9556-435B-8203-35CEEEFA09B8}" state="hidden">
      <selection activeCell="F5" sqref="F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TOC</vt:lpstr>
      <vt:lpstr>Inc. st and BS (INR)</vt:lpstr>
      <vt:lpstr>Recos</vt:lpstr>
      <vt:lpstr>Inc. st and BS (USD)</vt:lpstr>
      <vt:lpstr>Inc. st-Clause 41(INR &amp; USD</vt:lpstr>
      <vt:lpstr>Cashflow (INR &amp; USD)</vt:lpstr>
      <vt:lpstr>Other metrics</vt:lpstr>
      <vt:lpstr>Sheet1</vt:lpstr>
      <vt:lpstr>'Cashflow (INR &amp; USD)'!Print_Area</vt:lpstr>
      <vt:lpstr>'Inc. st and BS (INR)'!Print_Area</vt:lpstr>
      <vt:lpstr>'Inc. st and BS (USD)'!Print_Area</vt:lpstr>
      <vt:lpstr>'Inc. st-Clause 41(INR &amp; USD'!Print_Area</vt:lpstr>
      <vt:lpstr>'Other metrics'!Print_Area</vt:lpstr>
      <vt:lpstr>TOC!Print_Area</vt:lpstr>
      <vt:lpstr>'Other metrics'!Print_Titles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Aamod Pratham</dc:creator>
  <cp:lastModifiedBy>Shubham Garg</cp:lastModifiedBy>
  <cp:lastPrinted>2016-07-20T10:29:32Z</cp:lastPrinted>
  <dcterms:created xsi:type="dcterms:W3CDTF">2006-09-16T00:00:00Z</dcterms:created>
  <dcterms:modified xsi:type="dcterms:W3CDTF">2016-10-17T09:55:36Z</dcterms:modified>
</cp:coreProperties>
</file>